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105" windowWidth="8715" windowHeight="8145"/>
  </bookViews>
  <sheets>
    <sheet name="BoQ_Civil &amp; Electrical" sheetId="3" r:id="rId1"/>
  </sheets>
  <definedNames>
    <definedName name="_xlnm.Print_Titles" localSheetId="0">'BoQ_Civil &amp; Electrical'!$7:$9</definedName>
  </definedNames>
  <calcPr calcId="125725"/>
</workbook>
</file>

<file path=xl/calcChain.xml><?xml version="1.0" encoding="utf-8"?>
<calcChain xmlns="http://schemas.openxmlformats.org/spreadsheetml/2006/main">
  <c r="J18" i="3"/>
  <c r="J19" s="1"/>
  <c r="J20" s="1"/>
  <c r="J21" s="1"/>
  <c r="J22" l="1"/>
  <c r="J23" s="1"/>
  <c r="L17" s="1"/>
  <c r="L18" l="1"/>
  <c r="L19" s="1"/>
  <c r="L20" s="1"/>
  <c r="L21" l="1"/>
  <c r="L22" s="1"/>
  <c r="L23" s="1"/>
</calcChain>
</file>

<file path=xl/sharedStrings.xml><?xml version="1.0" encoding="utf-8"?>
<sst xmlns="http://schemas.openxmlformats.org/spreadsheetml/2006/main" count="243" uniqueCount="110">
  <si>
    <t>Unit</t>
  </si>
  <si>
    <t>Item no.</t>
  </si>
  <si>
    <t>Description of Items</t>
  </si>
  <si>
    <t>a)</t>
  </si>
  <si>
    <t>b)</t>
  </si>
  <si>
    <t>c)</t>
  </si>
  <si>
    <t>d)</t>
  </si>
  <si>
    <t xml:space="preserve">Internal Electrification </t>
  </si>
  <si>
    <t>1.01</t>
  </si>
  <si>
    <t>1.02</t>
  </si>
  <si>
    <t>1.03</t>
  </si>
  <si>
    <t>1.04</t>
  </si>
  <si>
    <t>1.05</t>
  </si>
  <si>
    <t>1.06</t>
  </si>
  <si>
    <t>1.07</t>
  </si>
  <si>
    <t>(i)</t>
  </si>
  <si>
    <t>(ii)</t>
  </si>
  <si>
    <t>(iii)</t>
  </si>
  <si>
    <t>(iv)</t>
  </si>
  <si>
    <t>5" (125mm) Brick work</t>
  </si>
  <si>
    <t>10" (250" mm) Brick work</t>
  </si>
  <si>
    <t>R.C.C wall / slab /beam</t>
  </si>
  <si>
    <t>Average 3" CC work</t>
  </si>
  <si>
    <t>cum</t>
  </si>
  <si>
    <t>In sun shade Railing &amp; drop wall</t>
  </si>
  <si>
    <t>FORM WORK (Steel)</t>
  </si>
  <si>
    <t>sqm</t>
  </si>
  <si>
    <t>rm</t>
  </si>
  <si>
    <t xml:space="preserve">Quantity </t>
  </si>
  <si>
    <t>In words</t>
  </si>
  <si>
    <t xml:space="preserve"> In figures  </t>
  </si>
  <si>
    <t>Unit Rate (BDT)</t>
  </si>
  <si>
    <t>Amount (BDT)</t>
  </si>
  <si>
    <t>kg</t>
  </si>
  <si>
    <t xml:space="preserve">Tie beam/lintel </t>
  </si>
  <si>
    <t>Each</t>
  </si>
  <si>
    <t>i)</t>
  </si>
  <si>
    <t>ii)</t>
  </si>
  <si>
    <t>iii)</t>
  </si>
  <si>
    <t>iv)</t>
  </si>
  <si>
    <t>Column &amp; shear wall (steel shutter)</t>
  </si>
  <si>
    <t>Flexible conduit laying:  conduit Laying (Concealed) Providing and laying of 25mm(25mm outlet dia conduit) dia Flexible conduit with the help of rowel plug screw, clamps, ring etc. complete as per routing shown in the drawing, concealed in roof slab, through columns in walls, slab and beams immediately after placement of reinforcement steel bar as per drawing and specification, instruction of the Engineer. Origin; Asian</t>
  </si>
  <si>
    <t xml:space="preserve">Up to ground floor </t>
  </si>
  <si>
    <t>Ground floor to 5th floor</t>
  </si>
  <si>
    <t>6th floor to 9th floor</t>
  </si>
  <si>
    <t>10th and above roof (parapet, machine room, water tank etc.)</t>
  </si>
  <si>
    <t>1st</t>
  </si>
  <si>
    <t>2nd</t>
  </si>
  <si>
    <t>3rd</t>
  </si>
  <si>
    <t>4th</t>
  </si>
  <si>
    <t>5th</t>
  </si>
  <si>
    <t>6th</t>
  </si>
  <si>
    <t>7th</t>
  </si>
  <si>
    <t>8th</t>
  </si>
  <si>
    <t>9th</t>
  </si>
  <si>
    <t>10th</t>
  </si>
  <si>
    <t>Up to ground floor</t>
  </si>
  <si>
    <t>6th to 9th floor</t>
  </si>
  <si>
    <t>10th and above</t>
  </si>
  <si>
    <t>10th floor &amp; above</t>
  </si>
  <si>
    <t>Floor/ roof slab, T-beam, L-beam and rectangular beam, tie beam, lintel, stair case slab and steps, drain etc. up to ground floor</t>
  </si>
  <si>
    <t>b) (i)</t>
  </si>
  <si>
    <t>b) (ii)</t>
  </si>
  <si>
    <t>b) (iii)</t>
  </si>
  <si>
    <t>b) (iv)</t>
  </si>
  <si>
    <t>Tie beam/lintel/false slab up to ground floor</t>
  </si>
  <si>
    <t>Railing/parapet wall at 10th floor/roof</t>
  </si>
  <si>
    <t>Floor &amp; roof slab up to ground floor</t>
  </si>
  <si>
    <t xml:space="preserve">Floor &amp; roof slab </t>
  </si>
  <si>
    <t>Pedestal, column, column capital, lift wall and RCC wall up to ground floor</t>
  </si>
  <si>
    <t>Exterior standard acrylic emulsion paint of approved best quality and colour having water resisting properties and resistance properties against fungi, fading &amp; flaking delivered from authorized local agent of the manufacturer (Berget weather coat smooth/Elite smooth exterior/Ashian apex weather coat or equivalent brand) in a sealed container; applying to exterior surface preparing including cleaning, drying, making free from dirt, grease, wax, removing all chalked and scaled materials, fungus, mending good the surface defects using sand paper and necessary scaffolding; applying 1 coat of exterior putty of specified brand on prepared surface; then applying 1 coat of exterior putty of specied brand for leveling, spot filling, crack filling and cutting by sand paper/zero water paper; finally applying 2 coats of exterior emulsion paint by spreading with brush/roller/spray machine &amp; necessary scaffolding etc up to desired finishing, elapsing specied time for drying or recoating; all floors and accepted by the Engineer-in-charge.</t>
  </si>
  <si>
    <t>Labour &amp; chemical cost for high strength epoxy grouting including drilling as per requirement, cleaning by blower, using FISHER/SIMSON or equivelent made by USA/Germany chemical/s (two coponents) with drilling as per required diameter and length etc. all complete as per instruction of the Engineering-in-charge</t>
  </si>
  <si>
    <t>For 10mm dia M.S bar &amp; 14mm dia drill with 75mm depth</t>
  </si>
  <si>
    <t>For 12mm dia M.S bar &amp; 16mm dia drill with 100mm depth</t>
  </si>
  <si>
    <t>For 16mm dia M.S bar &amp; 20mm dia drill with 150mm depth</t>
  </si>
  <si>
    <t>No's</t>
  </si>
  <si>
    <t>1st floor to 5th floor</t>
  </si>
  <si>
    <t>1.10.</t>
  </si>
  <si>
    <t>Civil &amp; Electrical Works (Structural Part )</t>
  </si>
  <si>
    <t>IFT No: icddr,b/SCM/GoB/NCT(OSTETM)/Service Building/2019/22</t>
  </si>
  <si>
    <t>Package No: WD-1</t>
  </si>
  <si>
    <r>
      <t xml:space="preserve"> Grand Total  Civil &amp; Electrical Works (Structural Part )</t>
    </r>
    <r>
      <rPr>
        <b/>
        <sz val="10"/>
        <color indexed="8"/>
        <rFont val="Arial"/>
        <family val="2"/>
      </rPr>
      <t xml:space="preserve"> </t>
    </r>
  </si>
  <si>
    <t>Grand Total in Words BDT(Civil Structural Workk) Taka ……………………………………………………..</t>
  </si>
  <si>
    <t xml:space="preserve">Mode of Payment: </t>
  </si>
  <si>
    <t xml:space="preserve">Progress payment shall only be claimed by the contractor upon completion of 25% (twenty five percent) works of the contract value and icddr,b will allow a maximum of 4 (Four) running bills against the works, as flowing slabs: </t>
  </si>
  <si>
    <t>v) Final bill will be settled after successful completion of the works.</t>
  </si>
  <si>
    <r>
      <t>i)1</t>
    </r>
    <r>
      <rPr>
        <vertAlign val="superscript"/>
        <sz val="11"/>
        <rFont val="Calibri"/>
        <family val="2"/>
      </rPr>
      <t>st</t>
    </r>
    <r>
      <rPr>
        <sz val="11"/>
        <rFont val="Calibri"/>
        <family val="2"/>
      </rPr>
      <t xml:space="preserve"> Running bill after completion of 25% of works</t>
    </r>
  </si>
  <si>
    <r>
      <t>ii) 2</t>
    </r>
    <r>
      <rPr>
        <vertAlign val="superscript"/>
        <sz val="11"/>
        <rFont val="Calibri"/>
        <family val="2"/>
      </rPr>
      <t>nd</t>
    </r>
    <r>
      <rPr>
        <sz val="11"/>
        <rFont val="Calibri"/>
        <family val="2"/>
      </rPr>
      <t xml:space="preserve"> Running bill after completion of 20% of works </t>
    </r>
  </si>
  <si>
    <r>
      <t>iii) 3</t>
    </r>
    <r>
      <rPr>
        <vertAlign val="superscript"/>
        <sz val="11"/>
        <rFont val="Calibri"/>
        <family val="2"/>
      </rPr>
      <t>rd</t>
    </r>
    <r>
      <rPr>
        <sz val="11"/>
        <rFont val="Calibri"/>
        <family val="2"/>
      </rPr>
      <t xml:space="preserve"> Running bill after completion of 20% of works</t>
    </r>
  </si>
  <si>
    <r>
      <t>iv) 4</t>
    </r>
    <r>
      <rPr>
        <vertAlign val="superscript"/>
        <sz val="11"/>
        <rFont val="Calibri"/>
        <family val="2"/>
      </rPr>
      <t>th</t>
    </r>
    <r>
      <rPr>
        <sz val="11"/>
        <rFont val="Calibri"/>
        <family val="2"/>
      </rPr>
      <t xml:space="preserve"> Running bill after completion of 20% of works</t>
    </r>
  </si>
  <si>
    <r>
      <rPr>
        <b/>
        <sz val="12"/>
        <color indexed="8"/>
        <rFont val="Calibri"/>
        <family val="2"/>
      </rPr>
      <t>Mobilization and cleaning site</t>
    </r>
    <r>
      <rPr>
        <sz val="12"/>
        <color indexed="8"/>
        <rFont val="Calibri"/>
        <family val="2"/>
      </rPr>
      <t xml:space="preserve"> before commencing actual physical work and during contract period and demobilization after completion of the works under contract accepted by Engineer. This work shall also covers clayey cleaning and clearing, cutting or filling, dressing the project area on and in the ground to an extent that all the events of works of the project can be executed smoothly in a working environment with a particular attention on safety and security in all respects, and to stockpile the end outcome to place for disposal agreed by the Engineer and be proportionate to the percentage progress of work under contract as a whole in all respects and approved by the Engineer-in-charge.</t>
    </r>
  </si>
  <si>
    <r>
      <rPr>
        <b/>
        <sz val="12"/>
        <color indexed="8"/>
        <rFont val="Calibri"/>
        <family val="2"/>
      </rPr>
      <t xml:space="preserve"> Labour charge for dismantling and removal </t>
    </r>
    <r>
      <rPr>
        <sz val="12"/>
        <color indexed="8"/>
        <rFont val="Calibri"/>
        <family val="2"/>
      </rPr>
      <t>of the following brick work, RCC &amp; CC works etc with adequate precaution and protection against damage of connected members, walls, floors, false ceiling and adjoining parts of the building including necessary scaffolding, cleaning &amp; straightening required rebar's in position, cutting and removing excess re-bar removing the dismantled materials/debris (anywhere) from the site after inventory, staking the salvage materials in a suitable place for reuse, mending good any damages to the building &amp; surrounding as per instruction of Engineer. (Debris/salvaged materials will be the property of Contractor as specified below and to be removed from the site at no cost of icddr,b)</t>
    </r>
  </si>
  <si>
    <r>
      <t xml:space="preserve">Brick work of width one brick or one and a half brick length </t>
    </r>
    <r>
      <rPr>
        <sz val="12"/>
        <rFont val="Calibri"/>
        <family val="2"/>
      </rPr>
      <t xml:space="preserve">of first class bricks with sand (F.M 1.2) mortar (1:6) in superstructure with uniform width and depth of joints, true to vertical and horizontal lines including racking out joints, scaffolding, soaking the bricks at least for 24 hours before use, washing and screening of sand, curing at least 7 days (measurement to give as </t>
    </r>
    <r>
      <rPr>
        <b/>
        <sz val="12"/>
        <rFont val="Calibri"/>
        <family val="2"/>
      </rPr>
      <t>250mm width</t>
    </r>
    <r>
      <rPr>
        <sz val="12"/>
        <rFont val="Calibri"/>
        <family val="2"/>
      </rPr>
      <t xml:space="preserve"> for one brick length and 375mm for one brick and a half brick length) and accepted by the Engineer-in-charge. (Cement CEM-II/A-M) in ground floor</t>
    </r>
  </si>
  <si>
    <r>
      <t xml:space="preserve">125mm thick work with 1st class  bricks </t>
    </r>
    <r>
      <rPr>
        <sz val="12"/>
        <rFont val="Calibri"/>
        <family val="2"/>
      </rPr>
      <t>in cement sand (F.M.1.2) mortar (1:4) and making bond with connected walls in/c necessary scaffolding, raking out joints, cleaning and soaking the bricks for at least 24 hours before use and washing of sand curing at least for 7 days in all floors including cost of water, electricity &amp; other charges etc. all complete as per direction of the engineer-in-charge. (Cement CEM-II/A-M) in ground floor</t>
    </r>
  </si>
  <si>
    <r>
      <t>Minimum</t>
    </r>
    <r>
      <rPr>
        <b/>
        <sz val="12"/>
        <rFont val="Calibri"/>
        <family val="2"/>
      </rPr>
      <t xml:space="preserve"> 1/2" to 3/4" thick cement sand (F.M. 1.2) plaster (1:4) with neat cement finishing</t>
    </r>
    <r>
      <rPr>
        <sz val="12"/>
        <rFont val="Calibri"/>
        <family val="2"/>
      </rPr>
      <t xml:space="preserve"> to plinth wall with cement (1:4) up to 150mm below ground level including washing of sand, finishing the edges and corners and curing at least 7 days, cost of water, electricity, scaffolding and other charges etc. all complete in all respect a as per drawing and accepted by the Engineer-in-charge. (Cement CEM-II/A-M) in ground floor</t>
    </r>
  </si>
  <si>
    <r>
      <rPr>
        <b/>
        <sz val="12"/>
        <rFont val="Calibri"/>
        <family val="2"/>
      </rPr>
      <t>Average 100 mm thick finished lime terracing</t>
    </r>
    <r>
      <rPr>
        <sz val="12"/>
        <rFont val="Calibri"/>
        <family val="2"/>
      </rPr>
      <t xml:space="preserve"> with 20 mm down graded first class brick chips (khoa), surki from 1st class bricks and minimum lime content 500kg per 2.83 cubic meter (stone lime brought at site, not being powdered in open air and to be slaked in presence of Engineer-in-charge and to be measured in volume three days after slaking in using in the mix) in the proportion 7:2:2 (brick chips:surki:lime) including preparation of the mix twice daily with limewater (1:10) at least for 7 days until the mix attain desirable constancy. laying the mix in proper slope, beating the same with standard "koppa" for minimum 7 days to gain maximum consolidation, making ghoondy and neat finishing with lime surki mortar (1:2) and curing for 21 days providing polythene cover after each day work and cleaning etc. complete in all respect accepted by the Engineer-in-charge.</t>
    </r>
  </si>
  <si>
    <r>
      <rPr>
        <b/>
        <sz val="12"/>
        <rFont val="Calibri"/>
        <family val="2"/>
      </rPr>
      <t>Supplying, fitting &amp; fixing of aluminum sliding composite window with 5m thick tinted glass</t>
    </r>
    <r>
      <rPr>
        <sz val="12"/>
        <rFont val="Calibri"/>
        <family val="2"/>
      </rPr>
      <t xml:space="preserve"> as per the U.S Architectural aluminum manufacture's Association (AAMA) standard specification and BDS 1879:2014 having 1.5mm thick outer bottom (size 95.00mm, 38mm, 0.870 kg/m) 1.5mm thick outer top (size 95.00mm, 28.50mm, 0.97 kg/m), 1.5mm thick shutter top (size 33mm, 26.80mm, 22mm 0.536kg/m), 1.5 shutter bottom (size 60mm, 24.40mm, 0.736kg/m) 1.5mm thick outer side (size 95mm, 19.5mm, 0.738 kg/m) 1.5mm thick shutter lock (Size 49.20mm, 26.2mm, 0.661 kg/m) all aluminum members will be anodized to aluminum bronze color with a coat not less than 25 microns in thickness and density of 4 mg per square cm etc. including all accessories like sliding door key lock, sliding door wheel, sliding door mohair, sliding door neoprene, bolts and nuts including sealants including labour charge for fitting of accessories, making grooves and mending goods damages, carriage and electricity complete in all respect a as per drawing and accepted by the Engineer-in-charge.</t>
    </r>
  </si>
  <si>
    <r>
      <rPr>
        <b/>
        <sz val="12"/>
        <rFont val="Calibri"/>
        <family val="2"/>
      </rPr>
      <t>Supplying, fitting &amp; fixing of aluminum fixed composite window</t>
    </r>
    <r>
      <rPr>
        <sz val="12"/>
        <rFont val="Calibri"/>
        <family val="2"/>
      </rPr>
      <t xml:space="preserve"> with 5m thick tinted glass as per the U.S Architectural aluminum manufacture's Association (AAMA) standard specification and BDS 1879:2014 having 1.5mm thick outer bottom (size 95.00mm, 38mm, 0.870 kg/m) 1.5mm thick outer top (size 75.500mm, 28.50mm, 0.97 kg/m), 1.5mm thick shutter top (size 33mm, 26.80mm, 22mm 0.536kg/m), 1.5 shutter bottom (size 60mm, 24.40mm, 0.736kg/m) 1.5mm thick outer side (size 95mm, 19.5mm, 0.738 kg/m) 1.5mm thick shutter lock (Size 49.20mm, 26.2mm, 0.661 kg/m) all aluminum members will be anodized to aluminum bronze color with a coat not less than 25 microns in thickness and density of 4 mg per square cm etc. including all accessories like sliding door key lock, sliding door wheel, sliding door mohair, sliding door neoprene, bolts and nuts including sealants including labour charge for fitting of accessories, making grooves and mending goods damages, carriage and electricity complete in all respect a as per drawing and accepted by the Engineer-in-charge.</t>
    </r>
  </si>
  <si>
    <r>
      <rPr>
        <b/>
        <sz val="12"/>
        <rFont val="Calibri"/>
        <family val="2"/>
      </rPr>
      <t>Supplying, fitting &amp; fixing of aluminum to hung/casement windows</t>
    </r>
    <r>
      <rPr>
        <sz val="12"/>
        <rFont val="Calibri"/>
        <family val="2"/>
      </rPr>
      <t xml:space="preserve"> with 5m thick tinted glass as per the U.S Architectural aluminum manufacture's Association (AAMA) standard specification and BDS 1879:2014 having 1.5mm thick catchment outer (size 38.86mm, 36.36mm, 0.395 kg/m) 1.9mm thick catchment shutter (size 47.62mm, 28.57mm, 0.692 kg/m), and 1.245mm thick shutter glass clip (size 15.87mm, 27mm, 0.188 kg/m) sections of all aluminum members (total weight 7.584 kg) will be anodized to aluminum bronze colour with a coat not less than 25 microns in thickness and density of 4 mg per square cm etc including all accessories 4 bar hinges, catchment handle, bolts and nuts keeping provision for fitting 5mm thick glass including labour charge for fitting of accessories, making grooves and mending goods damages, carriage and electricity complete in all respect as per drawing and accepted by the Engineer-in-charge.</t>
    </r>
  </si>
  <si>
    <r>
      <t xml:space="preserve">PVC </t>
    </r>
    <r>
      <rPr>
        <sz val="12"/>
        <color indexed="8"/>
        <rFont val="Calibri"/>
        <family val="2"/>
      </rPr>
      <t xml:space="preserve">conduit Laying (Concealed/surface) Providing and laying of 25mm(25.4mm outlet dia conduit) dia water grade PVC conduit as per routing shown in the drawing, concealed in roof slab, through columns in walls, slab and beams immediately after placement of reinforcement steel bar as per drawing and specification, instruction of the Engineer. Origin; Asian                             </t>
    </r>
  </si>
  <si>
    <r>
      <rPr>
        <b/>
        <sz val="12"/>
        <color indexed="8"/>
        <rFont val="Calibri"/>
        <family val="2"/>
      </rPr>
      <t>Safety net:</t>
    </r>
    <r>
      <rPr>
        <sz val="12"/>
        <color indexed="8"/>
        <rFont val="Calibri"/>
        <family val="2"/>
      </rPr>
      <t xml:space="preserve"> Providing temporary safety net around construction work place (along the height of the building) where public safety is likely to be endangered due to construction activities; which shall be supported using scaffolding around the building for brick work /plaster including fitting and fixing in position providing necessary anchors, wires, ties etc. all complete and accepted by the engineer in charge.</t>
    </r>
  </si>
  <si>
    <r>
      <t>Proving minimum 12 mm thick cement sand (F.M 1.2) plaster (1:4)</t>
    </r>
    <r>
      <rPr>
        <sz val="12"/>
        <rFont val="Calibri"/>
        <family val="2"/>
      </rPr>
      <t xml:space="preserve"> with fresh cement to both inner &amp;v outer surface of wall, finishing the corner and edges including washing of sand, cleaning the surface, curing at least 7 days, cost of water, electricity, scaffolding and other charges etc. all complete in all respect as per drawing and accepted by the Engineer-in-charge. (Cement CEM-I/A-M) in ground floor</t>
    </r>
  </si>
  <si>
    <t xml:space="preserve">Revised Bill of Quantities (BoQ) </t>
  </si>
  <si>
    <t>Name of Works: Re-tender for Construction of 11 storied service building structural work from 4th  to 10th floor at icddr,b, Mohakhali, Dhaka-1212.</t>
  </si>
  <si>
    <r>
      <rPr>
        <b/>
        <sz val="12"/>
        <rFont val="Calibri"/>
        <family val="2"/>
      </rPr>
      <t xml:space="preserve">Supplying, fabrication and fixing to detail as per design: ribbed or deformed bar </t>
    </r>
    <r>
      <rPr>
        <sz val="12"/>
        <rFont val="Calibri"/>
        <family val="2"/>
      </rPr>
      <t xml:space="preserve">reinforcement for </t>
    </r>
    <r>
      <rPr>
        <b/>
        <sz val="12"/>
        <rFont val="Calibri"/>
        <family val="2"/>
      </rPr>
      <t>reinforced cement concrete, produced and marked in accordance with BDS ISO 6935-2: 2006 (or standard subsequently released from BSTI)</t>
    </r>
    <r>
      <rPr>
        <sz val="12"/>
        <rFont val="Calibri"/>
        <family val="2"/>
      </rPr>
      <t xml:space="preserve"> including straightening and cleaning rust, if any, bending and binding in position with supply of G.I wires, conducting necessary laboratory tests etc. (excluding splices or laps) complete in all respect and accepted by the Engineer-in-charge (Measurement shall be recorded only on standard mass per unit length or bars, while dia of bars exceeds its standard.
</t>
    </r>
    <r>
      <rPr>
        <b/>
        <sz val="12"/>
        <rFont val="Calibri"/>
        <family val="2"/>
      </rPr>
      <t>Grade 400/</t>
    </r>
    <r>
      <rPr>
        <sz val="12"/>
        <rFont val="Calibri"/>
        <family val="2"/>
      </rPr>
      <t>Grade 500</t>
    </r>
    <r>
      <rPr>
        <b/>
        <sz val="12"/>
        <rFont val="Calibri"/>
        <family val="2"/>
      </rPr>
      <t xml:space="preserve"> (RB/RB 400W/500W: complying BDS ISO 6935-2:2006)</t>
    </r>
    <r>
      <rPr>
        <sz val="12"/>
        <rFont val="Calibri"/>
        <family val="2"/>
      </rPr>
      <t xml:space="preserve"> ribbed or deformed bar produced mad marked according to Bangladesh standard, with in minimum yield strength FY (ReH)= 400 Mpa but Fy not exceeding 450Mpa and what ever is the yield strength FY with in allowable limit a as per BNBC/ACI-318, the ratio of  ultimate tensile strength Fu to yield FY shall be at leas at 1.25 and minimum elongation after fracture and minimum elongation at maximum force is 16% and 8% respectly: up to ground floor.</t>
    </r>
    <r>
      <rPr>
        <b/>
        <sz val="12"/>
        <rFont val="Calibri"/>
        <family val="2"/>
      </rPr>
      <t xml:space="preserve">
</t>
    </r>
  </si>
  <si>
    <r>
      <rPr>
        <b/>
        <sz val="12"/>
        <color indexed="8"/>
        <rFont val="Calibri"/>
        <family val="2"/>
      </rPr>
      <t>R.C.C works: 1:2:4 (Measured on gross concrete section)
(f'c=19Mpa, Minimum f'cr= 24 Mpa in nominal mix 1:2:4), with brick- chips (Sand of F.M 1.2 and F.M 2.2 in equal proportion)
Reinforced Cement Concrete</t>
    </r>
    <r>
      <rPr>
        <sz val="12"/>
        <color indexed="8"/>
        <rFont val="Calibri"/>
        <family val="2"/>
      </rPr>
      <t xml:space="preserve"> works with minimum cement content relates to mix ratio 1:2:4 having minimum f'cr = 19 Mpa, satisfying a specified compressive strength f'c= 24 Mpa at 28 days on standard cylinders as per standard practice of code ACI/BNBC/ASTM, Cement confirming to BDS EN-197-1-CEM-I/CEM-II, 52.5N (52.5 Mpa)/ASTM-C 150 Type-I, best quality (50%Sylhet/Course sand F.M 2.2 and 50% local medium sand F.M 1.2) and 20mm down well graded picked Jhama brick chips conforming to ASTM C-33, making and placing reinforcement in position n as maintaining true to plump, making shutter water tight properly, placing reinforcement in position, mixing with standard mixture machine with hopper, fed by standard measuring boxes or mixing batching plant, casting in forms, compacting by vibrator machine and curing at least for 28 days, removing centering-shuttering after specified time approved; including cost of water, electricity, testing charges of materials and concrete cylinders as required, cost of materials and others charges etc. all complete, approved and accepted by the Engineer-in-charge. (Rate is excluding the cost of reinforcement and it's fabrication, placing, binding etc. and cost of shuttering &amp; centering). </t>
    </r>
    <r>
      <rPr>
        <b/>
        <sz val="12"/>
        <rFont val="Calibri"/>
        <family val="2"/>
      </rPr>
      <t xml:space="preserve">Ready mix concrete may be allowed with desired strength and quality. </t>
    </r>
  </si>
  <si>
    <r>
      <rPr>
        <b/>
        <sz val="12"/>
        <color indexed="8"/>
        <rFont val="Calibri"/>
        <family val="2"/>
      </rPr>
      <t xml:space="preserve">Centering and shuttering, including all steel strutting, propping of </t>
    </r>
    <r>
      <rPr>
        <b/>
        <sz val="12"/>
        <rFont val="Calibri"/>
        <family val="2"/>
      </rPr>
      <t>proper standard and quality</t>
    </r>
    <r>
      <rPr>
        <sz val="12"/>
        <color indexed="8"/>
        <rFont val="Calibri"/>
        <family val="2"/>
      </rPr>
      <t xml:space="preserve"> etc. (The formwork must be rigid enough both in and out of plane, to make the concrete surface true to the designed shape and size by using necessary MS sheets of minimum 16 BWG, angles of minimum size 40 mix 40 mm x 5 mm, flat bars etc.) and removal of form after hardening of the concrete for;</t>
    </r>
  </si>
  <si>
    <r>
      <rPr>
        <b/>
        <sz val="12"/>
        <rFont val="Calibri"/>
        <family val="2"/>
        <scheme val="minor"/>
      </rPr>
      <t>Steel joint Box</t>
    </r>
    <r>
      <rPr>
        <sz val="12"/>
        <rFont val="Calibri"/>
        <family val="2"/>
        <scheme val="minor"/>
      </rPr>
      <t>:</t>
    </r>
    <r>
      <rPr>
        <sz val="12"/>
        <color theme="1"/>
        <rFont val="Calibri"/>
        <family val="2"/>
        <scheme val="minor"/>
      </rPr>
      <t xml:space="preserve"> Providing, fitting and fixing of 1.22mm thick G.P Sheet made junction boxes/pull boxes of deferent sizes as required having threaded ears at the four corners for fixing the 3mm thick ebonite cover plate of approved color with counter sunk galvanized machine screws and washer complete with edge treatment everything complete as per drawing, specification and instruction of the Engineer.</t>
    </r>
  </si>
  <si>
    <r>
      <rPr>
        <b/>
        <sz val="12"/>
        <color indexed="8"/>
        <rFont val="Calibri"/>
        <family val="2"/>
      </rPr>
      <t xml:space="preserve">Safety canopy: </t>
    </r>
    <r>
      <rPr>
        <sz val="12"/>
        <color indexed="8"/>
        <rFont val="Calibri"/>
        <family val="2"/>
      </rPr>
      <t>providing temporary safety canopy</t>
    </r>
    <r>
      <rPr>
        <b/>
        <sz val="12"/>
        <rFont val="Calibri"/>
        <family val="2"/>
      </rPr>
      <t xml:space="preserve"> (02 nos stage- one is to be fixed at 4th floor and another is at 7th floor) </t>
    </r>
    <r>
      <rPr>
        <sz val="12"/>
        <color indexed="8"/>
        <rFont val="Calibri"/>
        <family val="2"/>
      </rPr>
      <t xml:space="preserve"> around construction work place where public safety is likely to be endangered due to construction activities, which shall be made of truss system of steel sections (main frame) at 1800mm C/C which purlin @ 750 mm C/C making flooring system by corrugated Galvanized iron sheets of thickness 0.45mm laying wire mesh net on iron sheets proving continues gutter along the edges of the building including fitting &amp; fixing in position providing necessary anchors, cables, wires, ties etc. by standard anchoring and welding, nut bolt etc., all complete and accepted by engineering in-charge.</t>
    </r>
  </si>
  <si>
    <r>
      <rPr>
        <b/>
        <sz val="12"/>
        <color indexed="8"/>
        <rFont val="Calibri"/>
        <family val="2"/>
      </rPr>
      <t>R.C.C works: 1:1.5:3 (Measured on gross concrete section)
Minimum f'cr= 28 Mpa in nominal mix 1:1.5:3), with stone chips (100% sand of F.M 2.2)
Reinforced Cement Concrete</t>
    </r>
    <r>
      <rPr>
        <sz val="12"/>
        <color indexed="8"/>
        <rFont val="Calibri"/>
        <family val="2"/>
      </rPr>
      <t xml:space="preserve"> works with minimum cement content relates to mix ratio 1:1.5:3 having minimum f'cr = 30 Mpa, satisfying a specified compressive strength f'c= 28 Mpa at 28 days on standard cylinders as per standard practice of code ACI/BNBC/ASTM, Cement confirming to BDS EN-197-1-CEM-I/CEM-II, 52.5N (52.5 Mpa)/ASTM-C 150 Type-I, best quality Sylhet/Course sand or equivalent F.M 2.2 and 20mm down well graded stone chips conforming to ASTM C-33, making and placing reinforcement in position n as maintaining true to plump, making shutter water tight properly, placing reinforcement in position, mixing with standard mixture machine with hopper, fed by standard measuring boxes or mixing batching plant, casting in forms, compacting by vibrator machine and curing at least for 28 days, removing centering-shuttering after specified time approved; including cost of water, electricity, testing charges of materials and concrete cylinders as required, cost of materials and others charges etc. all complete, approved and accepted by the Engineer-in-charge. (Rate is excluding the cost of reinforcement and it's fabrication, placing, binding etc. and cost of shuttering &amp; centering)</t>
    </r>
    <r>
      <rPr>
        <b/>
        <sz val="12"/>
        <rFont val="Calibri"/>
        <family val="2"/>
      </rPr>
      <t xml:space="preserve">. Ready mix concrete may be allowed with desired strength and quality. </t>
    </r>
  </si>
</sst>
</file>

<file path=xl/styles.xml><?xml version="1.0" encoding="utf-8"?>
<styleSheet xmlns="http://schemas.openxmlformats.org/spreadsheetml/2006/main">
  <numFmts count="2">
    <numFmt numFmtId="41" formatCode="_-* #,##0_-;\-* #,##0_-;_-* &quot;-&quot;_-;_-@_-"/>
    <numFmt numFmtId="164" formatCode="_(* #,##0.00_);_(* \(#,##0.00\);_(* &quot;-&quot;??_);_(@_)"/>
  </numFmts>
  <fonts count="40">
    <font>
      <sz val="11"/>
      <color theme="1"/>
      <name val="Calibri"/>
      <family val="2"/>
      <scheme val="minor"/>
    </font>
    <font>
      <sz val="10"/>
      <name val="Arial"/>
      <family val="2"/>
    </font>
    <font>
      <b/>
      <sz val="11"/>
      <name val="Arial"/>
      <family val="2"/>
    </font>
    <font>
      <b/>
      <sz val="10"/>
      <color indexed="8"/>
      <name val="Arial"/>
      <family val="2"/>
    </font>
    <font>
      <b/>
      <sz val="10"/>
      <name val="FS Lola Medium"/>
      <family val="2"/>
    </font>
    <font>
      <b/>
      <sz val="14"/>
      <name val="FS Lola Medium"/>
      <family val="2"/>
    </font>
    <font>
      <sz val="10"/>
      <name val="FS Lola Medium"/>
      <family val="2"/>
    </font>
    <font>
      <sz val="11"/>
      <name val="Arial"/>
      <family val="2"/>
    </font>
    <font>
      <sz val="11"/>
      <name val="Calibri"/>
      <family val="2"/>
    </font>
    <font>
      <vertAlign val="superscript"/>
      <sz val="11"/>
      <name val="Calibri"/>
      <family val="2"/>
    </font>
    <font>
      <b/>
      <sz val="12"/>
      <name val="Calibri"/>
      <family val="2"/>
    </font>
    <font>
      <sz val="12"/>
      <color indexed="8"/>
      <name val="Calibri"/>
      <family val="2"/>
    </font>
    <font>
      <b/>
      <sz val="12"/>
      <color indexed="8"/>
      <name val="Calibri"/>
      <family val="2"/>
    </font>
    <font>
      <sz val="12"/>
      <color indexed="8"/>
      <name val="Calibri"/>
      <family val="2"/>
    </font>
    <font>
      <b/>
      <sz val="12"/>
      <name val="FS Lola Medium"/>
      <family val="2"/>
    </font>
    <font>
      <b/>
      <sz val="12"/>
      <name val="Arial"/>
      <family val="2"/>
    </font>
    <font>
      <sz val="12"/>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0"/>
      <color theme="1"/>
      <name val="Arial"/>
      <family val="2"/>
    </font>
    <font>
      <sz val="10"/>
      <color theme="1"/>
      <name val="Calibri"/>
      <family val="2"/>
      <scheme val="minor"/>
    </font>
    <font>
      <b/>
      <sz val="10"/>
      <color theme="1"/>
      <name val="Calibri"/>
      <family val="2"/>
      <scheme val="minor"/>
    </font>
    <font>
      <sz val="11"/>
      <color theme="1"/>
      <name val="Arial"/>
      <family val="2"/>
    </font>
    <font>
      <b/>
      <sz val="10"/>
      <color theme="1"/>
      <name val="Arial"/>
      <family val="2"/>
    </font>
    <font>
      <b/>
      <sz val="16"/>
      <name val="Calibri"/>
      <family val="2"/>
      <scheme val="minor"/>
    </font>
    <font>
      <b/>
      <sz val="11"/>
      <color theme="1"/>
      <name val="Arial"/>
      <family val="2"/>
    </font>
    <font>
      <sz val="11"/>
      <color rgb="FFFF0000"/>
      <name val="Arial"/>
      <family val="2"/>
    </font>
    <font>
      <b/>
      <sz val="12"/>
      <color theme="1"/>
      <name val="FS Lola Medium"/>
      <family val="2"/>
    </font>
    <font>
      <b/>
      <sz val="12"/>
      <name val="Calibri"/>
      <family val="2"/>
      <scheme val="minor"/>
    </font>
    <font>
      <b/>
      <sz val="11"/>
      <color rgb="FFFF0000"/>
      <name val="Arial"/>
      <family val="2"/>
    </font>
    <font>
      <sz val="11"/>
      <name val="Calibri"/>
      <family val="2"/>
      <scheme val="minor"/>
    </font>
    <font>
      <b/>
      <sz val="18"/>
      <color theme="1"/>
      <name val="FS Lola Medium"/>
      <family val="2"/>
    </font>
    <font>
      <sz val="12"/>
      <color indexed="8"/>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indexed="8"/>
      <name val="Calibri"/>
      <family val="2"/>
      <scheme val="minor"/>
    </font>
    <font>
      <sz val="12"/>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7" fillId="0" borderId="0" applyFont="0" applyFill="0" applyBorder="0" applyAlignment="0" applyProtection="0"/>
  </cellStyleXfs>
  <cellXfs count="109">
    <xf numFmtId="0" fontId="0" fillId="0" borderId="0" xfId="0"/>
    <xf numFmtId="0" fontId="2" fillId="0" borderId="1" xfId="0" applyFont="1" applyFill="1" applyBorder="1" applyAlignment="1">
      <alignment horizontal="center" vertical="center" wrapText="1"/>
    </xf>
    <xf numFmtId="0" fontId="20" fillId="0" borderId="0" xfId="0" applyFont="1" applyFill="1"/>
    <xf numFmtId="0" fontId="21" fillId="0" borderId="1" xfId="0" applyFont="1" applyFill="1" applyBorder="1" applyAlignment="1">
      <alignment horizontal="center" vertical="center"/>
    </xf>
    <xf numFmtId="164" fontId="21" fillId="0" borderId="1" xfId="1" applyFont="1" applyFill="1" applyBorder="1" applyAlignment="1">
      <alignment horizontal="right" vertical="center"/>
    </xf>
    <xf numFmtId="0" fontId="0" fillId="0" borderId="0" xfId="0" applyFill="1"/>
    <xf numFmtId="0" fontId="5" fillId="0" borderId="0" xfId="0" applyFont="1" applyFill="1" applyAlignment="1" applyProtection="1">
      <alignment horizontal="left" vertical="center" wrapText="1"/>
      <protection locked="0"/>
    </xf>
    <xf numFmtId="164" fontId="6" fillId="0" borderId="0" xfId="1" applyFont="1" applyFill="1" applyAlignment="1" applyProtection="1">
      <alignment horizontal="right" vertical="top" wrapText="1"/>
      <protection locked="0"/>
    </xf>
    <xf numFmtId="164" fontId="1" fillId="0" borderId="0" xfId="1" applyFont="1" applyFill="1" applyAlignment="1" applyProtection="1">
      <alignment horizontal="right" vertical="top" wrapText="1"/>
      <protection locked="0"/>
    </xf>
    <xf numFmtId="164" fontId="6" fillId="0" borderId="0" xfId="1" applyFont="1" applyFill="1" applyAlignment="1">
      <alignment horizontal="right" vertical="top" wrapText="1"/>
    </xf>
    <xf numFmtId="164" fontId="6" fillId="0" borderId="0" xfId="1" applyFont="1" applyFill="1" applyAlignment="1">
      <alignment vertical="top" wrapText="1"/>
    </xf>
    <xf numFmtId="0" fontId="20" fillId="0" borderId="0" xfId="0" applyFont="1" applyFill="1" applyAlignment="1">
      <alignment wrapText="1"/>
    </xf>
    <xf numFmtId="0" fontId="20" fillId="0" borderId="0" xfId="0" applyFont="1" applyFill="1" applyAlignment="1">
      <alignment vertical="center"/>
    </xf>
    <xf numFmtId="164" fontId="22" fillId="0" borderId="1" xfId="1" applyFont="1" applyFill="1" applyBorder="1" applyAlignment="1">
      <alignment horizontal="right" vertical="center"/>
    </xf>
    <xf numFmtId="0" fontId="23" fillId="0" borderId="1" xfId="0" applyFont="1" applyFill="1" applyBorder="1" applyAlignment="1">
      <alignment vertical="center"/>
    </xf>
    <xf numFmtId="0" fontId="0" fillId="0" borderId="0" xfId="0" applyFill="1" applyAlignment="1">
      <alignment vertical="center"/>
    </xf>
    <xf numFmtId="0" fontId="24" fillId="0" borderId="0" xfId="0" applyFont="1" applyFill="1"/>
    <xf numFmtId="164" fontId="17" fillId="0" borderId="0" xfId="1" applyFont="1" applyFill="1" applyAlignment="1">
      <alignment horizontal="right"/>
    </xf>
    <xf numFmtId="164" fontId="21" fillId="0" borderId="0" xfId="1" applyFont="1" applyFill="1" applyAlignment="1">
      <alignment horizontal="right"/>
    </xf>
    <xf numFmtId="0" fontId="0" fillId="0" borderId="0" xfId="0" applyFont="1" applyFill="1"/>
    <xf numFmtId="0" fontId="0" fillId="0" borderId="0" xfId="0" applyFont="1" applyFill="1" applyAlignment="1">
      <alignment horizontal="right"/>
    </xf>
    <xf numFmtId="0" fontId="20" fillId="0" borderId="1" xfId="0" applyFont="1" applyFill="1" applyBorder="1" applyAlignment="1">
      <alignmen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8" fillId="0" borderId="0" xfId="0" applyFont="1"/>
    <xf numFmtId="41" fontId="4" fillId="0" borderId="0" xfId="1" applyNumberFormat="1" applyFont="1" applyFill="1" applyAlignment="1" applyProtection="1">
      <alignment horizontal="center" vertical="top" wrapText="1"/>
      <protection locked="0"/>
    </xf>
    <xf numFmtId="41" fontId="25" fillId="0" borderId="1" xfId="1" applyNumberFormat="1" applyFont="1" applyFill="1" applyBorder="1" applyAlignment="1">
      <alignment horizontal="center" vertical="center"/>
    </xf>
    <xf numFmtId="41" fontId="18" fillId="0" borderId="0" xfId="1" applyNumberFormat="1" applyFont="1" applyFill="1" applyAlignment="1">
      <alignment horizontal="center"/>
    </xf>
    <xf numFmtId="3" fontId="26" fillId="0" borderId="1"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64" fontId="7" fillId="0" borderId="1" xfId="1" applyFont="1" applyFill="1" applyBorder="1" applyAlignment="1">
      <alignment horizontal="right" vertical="center" wrapText="1"/>
    </xf>
    <xf numFmtId="164" fontId="2" fillId="0" borderId="1" xfId="1" applyFont="1" applyFill="1" applyBorder="1" applyAlignment="1">
      <alignment horizontal="right" vertical="center" wrapText="1"/>
    </xf>
    <xf numFmtId="3" fontId="24" fillId="0" borderId="1" xfId="0" applyNumberFormat="1" applyFont="1" applyFill="1" applyBorder="1" applyAlignment="1">
      <alignment horizontal="righ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 fillId="0" borderId="1" xfId="0" quotePrefix="1" applyFont="1" applyFill="1" applyBorder="1" applyAlignment="1">
      <alignment horizontal="center" vertical="top"/>
    </xf>
    <xf numFmtId="0" fontId="7" fillId="0" borderId="1" xfId="0" applyFont="1" applyFill="1" applyBorder="1" applyAlignment="1">
      <alignment horizontal="center" vertical="center"/>
    </xf>
    <xf numFmtId="164" fontId="7" fillId="0" borderId="1" xfId="1" quotePrefix="1" applyFont="1" applyFill="1" applyBorder="1" applyAlignment="1" applyProtection="1">
      <alignment horizontal="right" vertical="center" wrapText="1"/>
      <protection locked="0"/>
    </xf>
    <xf numFmtId="0" fontId="0"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quotePrefix="1" applyNumberFormat="1" applyFont="1" applyFill="1" applyBorder="1" applyAlignment="1">
      <alignment horizontal="center" vertical="center"/>
    </xf>
    <xf numFmtId="0" fontId="27" fillId="0" borderId="1" xfId="0" quotePrefix="1" applyFont="1" applyFill="1" applyBorder="1" applyAlignment="1">
      <alignment horizontal="center" vertical="top"/>
    </xf>
    <xf numFmtId="0" fontId="24" fillId="0" borderId="1" xfId="0" applyFont="1" applyFill="1" applyBorder="1" applyAlignment="1">
      <alignment horizontal="center" vertical="center"/>
    </xf>
    <xf numFmtId="164" fontId="24" fillId="0" borderId="1" xfId="1" applyFont="1" applyFill="1" applyBorder="1" applyAlignment="1">
      <alignment horizontal="right" vertical="center"/>
    </xf>
    <xf numFmtId="164" fontId="17" fillId="0" borderId="1" xfId="1" applyFont="1" applyFill="1" applyBorder="1" applyAlignment="1">
      <alignment horizontal="right" vertical="center"/>
    </xf>
    <xf numFmtId="0" fontId="24" fillId="0" borderId="1" xfId="0" quotePrefix="1" applyFont="1" applyFill="1" applyBorder="1" applyAlignment="1">
      <alignment horizontal="center" vertical="center"/>
    </xf>
    <xf numFmtId="0" fontId="27" fillId="0" borderId="1" xfId="0" quotePrefix="1" applyFont="1" applyFill="1" applyBorder="1" applyAlignment="1">
      <alignment horizontal="center" vertical="center"/>
    </xf>
    <xf numFmtId="164" fontId="7" fillId="0" borderId="1" xfId="1" applyFont="1" applyFill="1" applyBorder="1" applyAlignment="1">
      <alignment horizontal="right" vertical="center"/>
    </xf>
    <xf numFmtId="164" fontId="19" fillId="0" borderId="1" xfId="1" applyFont="1" applyFill="1" applyBorder="1" applyAlignment="1">
      <alignment horizontal="right" vertical="center"/>
    </xf>
    <xf numFmtId="164" fontId="28" fillId="0" borderId="1" xfId="1" applyFont="1" applyFill="1" applyBorder="1" applyAlignment="1">
      <alignment horizontal="right" vertical="center"/>
    </xf>
    <xf numFmtId="0" fontId="27" fillId="2" borderId="1" xfId="0" applyFont="1" applyFill="1" applyBorder="1" applyAlignment="1">
      <alignment horizontal="center" vertical="center"/>
    </xf>
    <xf numFmtId="0" fontId="24" fillId="2" borderId="1" xfId="0" applyFont="1" applyFill="1" applyBorder="1" applyAlignment="1">
      <alignment horizontal="center" vertical="center"/>
    </xf>
    <xf numFmtId="164" fontId="24" fillId="2" borderId="1" xfId="1" applyFont="1" applyFill="1" applyBorder="1" applyAlignment="1">
      <alignment horizontal="right" vertical="center"/>
    </xf>
    <xf numFmtId="164" fontId="17" fillId="2" borderId="1" xfId="1" applyFont="1" applyFill="1" applyBorder="1" applyAlignment="1">
      <alignment horizontal="right" vertical="center"/>
    </xf>
    <xf numFmtId="3" fontId="24" fillId="2" borderId="1" xfId="0" applyNumberFormat="1" applyFont="1" applyFill="1" applyBorder="1" applyAlignment="1">
      <alignment horizontal="right" vertical="center" wrapText="1"/>
    </xf>
    <xf numFmtId="0" fontId="0" fillId="2" borderId="1" xfId="0" applyFont="1" applyFill="1" applyBorder="1" applyAlignment="1">
      <alignment vertical="center"/>
    </xf>
    <xf numFmtId="0" fontId="29" fillId="0" borderId="0" xfId="0" applyFont="1" applyFill="1" applyAlignment="1">
      <alignment horizontal="left" vertical="center"/>
    </xf>
    <xf numFmtId="0" fontId="30" fillId="0" borderId="1" xfId="0" applyFont="1" applyFill="1" applyBorder="1" applyAlignment="1">
      <alignment horizontal="center" vertical="center" wrapText="1"/>
    </xf>
    <xf numFmtId="0" fontId="29" fillId="0" borderId="0" xfId="0" applyFont="1" applyFill="1" applyAlignment="1">
      <alignment vertical="center"/>
    </xf>
    <xf numFmtId="0" fontId="2" fillId="0" borderId="1" xfId="1" applyNumberFormat="1" applyFont="1" applyFill="1" applyBorder="1" applyAlignment="1">
      <alignment horizontal="center" vertical="center" wrapText="1"/>
    </xf>
    <xf numFmtId="0" fontId="2" fillId="0" borderId="1" xfId="1" quotePrefix="1" applyNumberFormat="1" applyFont="1" applyFill="1" applyBorder="1" applyAlignment="1" applyProtection="1">
      <alignment horizontal="center" vertical="center" wrapText="1"/>
      <protection locked="0"/>
    </xf>
    <xf numFmtId="0" fontId="31" fillId="0" borderId="1" xfId="1" quotePrefix="1" applyNumberFormat="1" applyFont="1" applyFill="1" applyBorder="1" applyAlignment="1" applyProtection="1">
      <alignment horizontal="center" vertical="center" wrapText="1"/>
      <protection locked="0"/>
    </xf>
    <xf numFmtId="0" fontId="27"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27" fillId="2" borderId="1" xfId="1" applyNumberFormat="1" applyFont="1" applyFill="1" applyBorder="1" applyAlignment="1">
      <alignment horizontal="center" vertical="center"/>
    </xf>
    <xf numFmtId="0" fontId="2" fillId="0" borderId="1" xfId="0" applyNumberFormat="1" applyFont="1" applyFill="1" applyBorder="1" applyAlignment="1">
      <alignment horizontal="center" vertical="top" wrapText="1"/>
    </xf>
    <xf numFmtId="164" fontId="17" fillId="0" borderId="0" xfId="1" applyFont="1" applyAlignment="1">
      <alignment horizontal="right"/>
    </xf>
    <xf numFmtId="0" fontId="0" fillId="0" borderId="0" xfId="0" applyFont="1" applyBorder="1"/>
    <xf numFmtId="0" fontId="0" fillId="0" borderId="0" xfId="0" applyFont="1"/>
    <xf numFmtId="0" fontId="32" fillId="0" borderId="0" xfId="0" applyFont="1" applyAlignment="1">
      <alignment vertical="center"/>
    </xf>
    <xf numFmtId="0" fontId="0" fillId="0" borderId="0" xfId="0" applyFont="1" applyFill="1" applyAlignment="1">
      <alignment vertical="center"/>
    </xf>
    <xf numFmtId="164" fontId="32" fillId="0" borderId="0" xfId="1" applyFont="1" applyAlignment="1">
      <alignment vertical="center"/>
    </xf>
    <xf numFmtId="0" fontId="34" fillId="0" borderId="1" xfId="0" applyFont="1" applyFill="1" applyBorder="1" applyAlignment="1">
      <alignment horizontal="left" vertical="top" wrapText="1"/>
    </xf>
    <xf numFmtId="0" fontId="14" fillId="0" borderId="0" xfId="0" applyFont="1" applyFill="1" applyAlignment="1" applyProtection="1">
      <alignment horizontal="left" vertical="center" wrapText="1"/>
      <protection locked="0"/>
    </xf>
    <xf numFmtId="0" fontId="1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left" vertical="top" wrapText="1"/>
    </xf>
    <xf numFmtId="0" fontId="36"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center" wrapText="1"/>
      <protection locked="0"/>
    </xf>
    <xf numFmtId="0" fontId="30" fillId="0" borderId="1" xfId="0" applyFont="1" applyFill="1" applyBorder="1" applyAlignment="1" applyProtection="1">
      <alignment horizontal="justify" vertical="top" wrapText="1"/>
      <protection locked="0"/>
    </xf>
    <xf numFmtId="0" fontId="35" fillId="0" borderId="1" xfId="0" applyFont="1" applyFill="1" applyBorder="1" applyAlignment="1">
      <alignment vertical="center" wrapText="1"/>
    </xf>
    <xf numFmtId="0" fontId="35" fillId="0" borderId="1" xfId="0" applyFont="1" applyFill="1" applyBorder="1" applyAlignment="1">
      <alignment vertical="center"/>
    </xf>
    <xf numFmtId="0" fontId="37" fillId="0" borderId="1" xfId="0" applyFont="1" applyFill="1" applyBorder="1" applyAlignment="1">
      <alignment vertical="center" wrapText="1"/>
    </xf>
    <xf numFmtId="0" fontId="34" fillId="0" borderId="1" xfId="0" applyFont="1" applyFill="1" applyBorder="1" applyAlignment="1">
      <alignment vertical="top" wrapText="1"/>
    </xf>
    <xf numFmtId="0" fontId="30" fillId="0" borderId="1" xfId="0" applyFont="1" applyFill="1" applyBorder="1" applyAlignment="1">
      <alignment vertical="center"/>
    </xf>
    <xf numFmtId="0" fontId="36" fillId="0" borderId="1" xfId="0" applyFont="1" applyFill="1" applyBorder="1" applyAlignment="1">
      <alignment vertical="center"/>
    </xf>
    <xf numFmtId="0" fontId="35" fillId="0" borderId="1" xfId="0" applyFont="1" applyFill="1" applyBorder="1" applyAlignment="1">
      <alignment vertical="top" wrapText="1"/>
    </xf>
    <xf numFmtId="0" fontId="36" fillId="0" borderId="1" xfId="0" applyFont="1" applyFill="1" applyBorder="1" applyAlignment="1">
      <alignment vertical="top" wrapText="1"/>
    </xf>
    <xf numFmtId="0" fontId="38" fillId="2" borderId="1" xfId="0" applyFont="1" applyFill="1" applyBorder="1" applyAlignment="1">
      <alignment vertical="top" wrapText="1"/>
    </xf>
    <xf numFmtId="0" fontId="35" fillId="2" borderId="1" xfId="0" applyFont="1" applyFill="1" applyBorder="1" applyAlignment="1">
      <alignment vertical="top" wrapText="1"/>
    </xf>
    <xf numFmtId="0" fontId="13" fillId="0" borderId="1" xfId="0" applyFont="1" applyFill="1" applyBorder="1" applyAlignment="1">
      <alignment vertical="top" wrapText="1"/>
    </xf>
    <xf numFmtId="0" fontId="35" fillId="0" borderId="0" xfId="0" applyFont="1"/>
    <xf numFmtId="0" fontId="36" fillId="0" borderId="0" xfId="0" applyFont="1" applyAlignment="1">
      <alignment vertical="center"/>
    </xf>
    <xf numFmtId="0" fontId="39" fillId="0" borderId="0" xfId="0" applyFont="1" applyFill="1"/>
    <xf numFmtId="0" fontId="16" fillId="0" borderId="1" xfId="0" applyFont="1" applyFill="1" applyBorder="1" applyAlignment="1" applyProtection="1">
      <alignment horizontal="justify" vertical="top" wrapText="1"/>
      <protection locked="0"/>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justify" vertical="top" wrapText="1"/>
      <protection locked="0"/>
    </xf>
    <xf numFmtId="0" fontId="11" fillId="0" borderId="1" xfId="0" applyFont="1" applyFill="1" applyBorder="1" applyAlignment="1">
      <alignment vertical="top" wrapText="1"/>
    </xf>
    <xf numFmtId="0" fontId="33" fillId="2" borderId="0" xfId="0" applyFont="1" applyFill="1" applyAlignment="1">
      <alignment horizontal="center" vertical="center" wrapText="1"/>
    </xf>
    <xf numFmtId="0" fontId="32" fillId="0" borderId="0" xfId="0" applyFont="1" applyAlignment="1">
      <alignment vertical="center" wrapText="1"/>
    </xf>
    <xf numFmtId="0" fontId="29" fillId="0" borderId="0" xfId="0" applyFont="1" applyFill="1" applyAlignment="1">
      <alignment horizontal="left" vertical="center"/>
    </xf>
    <xf numFmtId="0" fontId="5" fillId="0" borderId="0" xfId="0" applyFont="1" applyFill="1" applyAlignment="1" applyProtection="1">
      <alignment horizontal="left" vertical="center" wrapText="1"/>
      <protection locked="0"/>
    </xf>
    <xf numFmtId="164" fontId="18" fillId="0" borderId="1" xfId="1" applyFont="1" applyFill="1" applyBorder="1" applyAlignment="1">
      <alignment horizontal="lef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164" fontId="30" fillId="0" borderId="1" xfId="1" applyFont="1" applyFill="1" applyBorder="1" applyAlignment="1">
      <alignment horizontal="center" vertical="top" wrapText="1"/>
    </xf>
    <xf numFmtId="0" fontId="30" fillId="0" borderId="1" xfId="0" applyFont="1" applyFill="1" applyBorder="1" applyAlignment="1">
      <alignment horizontal="center" vertical="center" wrapText="1"/>
    </xf>
    <xf numFmtId="41" fontId="30" fillId="0" borderId="1"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98"/>
  <sheetViews>
    <sheetView tabSelected="1" topLeftCell="A82" zoomScale="70" zoomScaleNormal="70" workbookViewId="0">
      <selection activeCell="B37" sqref="B37"/>
    </sheetView>
  </sheetViews>
  <sheetFormatPr defaultColWidth="9.140625" defaultRowHeight="15.75"/>
  <cols>
    <col min="1" max="1" width="10.85546875" style="15" customWidth="1"/>
    <col min="2" max="2" width="65.140625" style="94" customWidth="1"/>
    <col min="3" max="3" width="10.85546875" style="16" customWidth="1"/>
    <col min="4" max="4" width="14.28515625" style="27" customWidth="1"/>
    <col min="5" max="5" width="21.5703125" style="18" customWidth="1"/>
    <col min="6" max="6" width="45.85546875" style="17" customWidth="1"/>
    <col min="7" max="7" width="23.5703125" style="20" customWidth="1"/>
    <col min="8" max="8" width="43.28515625" style="19" customWidth="1"/>
    <col min="9" max="12" width="0" style="5" hidden="1" customWidth="1"/>
    <col min="13" max="16384" width="9.140625" style="5"/>
  </cols>
  <sheetData>
    <row r="1" spans="1:10" ht="24.75" customHeight="1">
      <c r="A1" s="99" t="s">
        <v>102</v>
      </c>
      <c r="B1" s="99"/>
      <c r="C1" s="99"/>
      <c r="D1" s="99"/>
      <c r="E1" s="99"/>
      <c r="F1" s="99"/>
      <c r="G1" s="99"/>
      <c r="H1" s="99"/>
    </row>
    <row r="2" spans="1:10" ht="25.5" customHeight="1">
      <c r="A2" s="59" t="s">
        <v>103</v>
      </c>
      <c r="B2" s="59"/>
      <c r="C2" s="59"/>
      <c r="D2" s="59"/>
      <c r="E2" s="59"/>
      <c r="F2" s="59"/>
      <c r="G2" s="59"/>
      <c r="H2" s="59"/>
    </row>
    <row r="3" spans="1:10" ht="25.5" customHeight="1">
      <c r="A3" s="59" t="s">
        <v>79</v>
      </c>
      <c r="B3" s="59"/>
      <c r="C3" s="59"/>
      <c r="D3" s="59"/>
      <c r="E3" s="59"/>
      <c r="F3" s="59"/>
      <c r="G3" s="59"/>
      <c r="H3" s="59"/>
      <c r="I3" s="101"/>
      <c r="J3" s="101"/>
    </row>
    <row r="4" spans="1:10" ht="25.5" customHeight="1">
      <c r="A4" s="59" t="s">
        <v>80</v>
      </c>
      <c r="B4" s="59"/>
      <c r="C4" s="59"/>
      <c r="D4" s="59"/>
      <c r="E4" s="59"/>
      <c r="F4" s="59"/>
      <c r="G4" s="59"/>
      <c r="H4" s="59"/>
      <c r="I4" s="57"/>
    </row>
    <row r="5" spans="1:10" ht="25.5" customHeight="1">
      <c r="A5" s="102" t="s">
        <v>78</v>
      </c>
      <c r="B5" s="102"/>
      <c r="C5" s="102"/>
      <c r="D5" s="102"/>
      <c r="E5" s="102"/>
      <c r="F5" s="102"/>
      <c r="G5" s="102"/>
      <c r="H5" s="10"/>
    </row>
    <row r="6" spans="1:10" ht="17.25" customHeight="1">
      <c r="A6" s="6"/>
      <c r="B6" s="74"/>
      <c r="C6" s="6"/>
      <c r="D6" s="25"/>
      <c r="E6" s="8"/>
      <c r="F6" s="7"/>
      <c r="G6" s="9"/>
      <c r="H6" s="10"/>
    </row>
    <row r="7" spans="1:10" ht="15" customHeight="1">
      <c r="A7" s="107" t="s">
        <v>1</v>
      </c>
      <c r="B7" s="107" t="s">
        <v>2</v>
      </c>
      <c r="C7" s="107" t="s">
        <v>0</v>
      </c>
      <c r="D7" s="108" t="s">
        <v>28</v>
      </c>
      <c r="E7" s="106" t="s">
        <v>31</v>
      </c>
      <c r="F7" s="106"/>
      <c r="G7" s="106" t="s">
        <v>32</v>
      </c>
      <c r="H7" s="106"/>
    </row>
    <row r="8" spans="1:10">
      <c r="A8" s="107"/>
      <c r="B8" s="107"/>
      <c r="C8" s="107"/>
      <c r="D8" s="108"/>
      <c r="E8" s="58" t="s">
        <v>30</v>
      </c>
      <c r="F8" s="58" t="s">
        <v>29</v>
      </c>
      <c r="G8" s="58" t="s">
        <v>30</v>
      </c>
      <c r="H8" s="58" t="s">
        <v>29</v>
      </c>
    </row>
    <row r="9" spans="1:10">
      <c r="A9" s="1">
        <v>1</v>
      </c>
      <c r="B9" s="75">
        <v>2</v>
      </c>
      <c r="C9" s="1">
        <v>3</v>
      </c>
      <c r="D9" s="66">
        <v>4</v>
      </c>
      <c r="E9" s="1">
        <v>5</v>
      </c>
      <c r="F9" s="1">
        <v>6</v>
      </c>
      <c r="G9" s="1">
        <v>7</v>
      </c>
      <c r="H9" s="1">
        <v>8</v>
      </c>
    </row>
    <row r="10" spans="1:10" ht="198" customHeight="1">
      <c r="A10" s="30" t="s">
        <v>8</v>
      </c>
      <c r="B10" s="73" t="s">
        <v>90</v>
      </c>
      <c r="C10" s="29" t="s">
        <v>26</v>
      </c>
      <c r="D10" s="60">
        <v>870</v>
      </c>
      <c r="E10" s="31"/>
      <c r="F10" s="32"/>
      <c r="G10" s="33"/>
      <c r="H10" s="34"/>
    </row>
    <row r="11" spans="1:10" ht="198.75" customHeight="1">
      <c r="A11" s="30" t="s">
        <v>9</v>
      </c>
      <c r="B11" s="73" t="s">
        <v>91</v>
      </c>
      <c r="C11" s="29"/>
      <c r="D11" s="60"/>
      <c r="E11" s="32"/>
      <c r="F11" s="32"/>
      <c r="G11" s="33"/>
      <c r="H11" s="35"/>
    </row>
    <row r="12" spans="1:10" ht="28.5" customHeight="1">
      <c r="A12" s="1" t="s">
        <v>15</v>
      </c>
      <c r="B12" s="76" t="s">
        <v>19</v>
      </c>
      <c r="C12" s="29" t="s">
        <v>26</v>
      </c>
      <c r="D12" s="60">
        <v>42</v>
      </c>
      <c r="E12" s="31"/>
      <c r="F12" s="31"/>
      <c r="G12" s="33"/>
      <c r="H12" s="34"/>
    </row>
    <row r="13" spans="1:10" ht="21.75" customHeight="1">
      <c r="A13" s="1" t="s">
        <v>16</v>
      </c>
      <c r="B13" s="77" t="s">
        <v>20</v>
      </c>
      <c r="C13" s="29" t="s">
        <v>23</v>
      </c>
      <c r="D13" s="60">
        <v>29</v>
      </c>
      <c r="E13" s="31"/>
      <c r="F13" s="31"/>
      <c r="G13" s="33"/>
      <c r="H13" s="34"/>
    </row>
    <row r="14" spans="1:10" ht="23.25" customHeight="1">
      <c r="A14" s="1" t="s">
        <v>17</v>
      </c>
      <c r="B14" s="77" t="s">
        <v>21</v>
      </c>
      <c r="C14" s="29" t="s">
        <v>23</v>
      </c>
      <c r="D14" s="60">
        <v>3</v>
      </c>
      <c r="E14" s="31"/>
      <c r="F14" s="31"/>
      <c r="G14" s="33"/>
      <c r="H14" s="34"/>
    </row>
    <row r="15" spans="1:10" ht="32.25" customHeight="1">
      <c r="A15" s="1" t="s">
        <v>18</v>
      </c>
      <c r="B15" s="77" t="s">
        <v>22</v>
      </c>
      <c r="C15" s="29" t="s">
        <v>26</v>
      </c>
      <c r="D15" s="60">
        <v>50</v>
      </c>
      <c r="E15" s="31"/>
      <c r="F15" s="31"/>
      <c r="G15" s="33"/>
      <c r="H15" s="34"/>
    </row>
    <row r="16" spans="1:10" s="2" customFormat="1" ht="290.25" customHeight="1">
      <c r="A16" s="36" t="s">
        <v>10</v>
      </c>
      <c r="B16" s="95" t="s">
        <v>104</v>
      </c>
      <c r="C16" s="37"/>
      <c r="D16" s="61"/>
      <c r="E16" s="38"/>
      <c r="F16" s="38"/>
      <c r="G16" s="33"/>
      <c r="H16" s="39"/>
      <c r="I16" s="11"/>
    </row>
    <row r="17" spans="1:12" s="12" customFormat="1" ht="33" customHeight="1">
      <c r="A17" s="40" t="s">
        <v>3</v>
      </c>
      <c r="B17" s="79" t="s">
        <v>42</v>
      </c>
      <c r="C17" s="37" t="s">
        <v>33</v>
      </c>
      <c r="D17" s="61">
        <v>2100</v>
      </c>
      <c r="E17" s="38"/>
      <c r="F17" s="38"/>
      <c r="G17" s="33"/>
      <c r="H17" s="39"/>
      <c r="I17" s="22" t="s">
        <v>46</v>
      </c>
      <c r="J17" s="21">
        <v>354</v>
      </c>
      <c r="K17" s="21" t="s">
        <v>51</v>
      </c>
      <c r="L17" s="21">
        <f>J23</f>
        <v>600</v>
      </c>
    </row>
    <row r="18" spans="1:12" s="12" customFormat="1" ht="26.25" customHeight="1">
      <c r="A18" s="40" t="s">
        <v>4</v>
      </c>
      <c r="B18" s="79" t="s">
        <v>76</v>
      </c>
      <c r="C18" s="37" t="s">
        <v>33</v>
      </c>
      <c r="D18" s="61">
        <v>103435</v>
      </c>
      <c r="E18" s="38"/>
      <c r="F18" s="38"/>
      <c r="G18" s="33"/>
      <c r="H18" s="39"/>
      <c r="I18" s="22" t="s">
        <v>47</v>
      </c>
      <c r="J18" s="21">
        <f>J17+41*2</f>
        <v>436</v>
      </c>
      <c r="K18" s="21" t="s">
        <v>52</v>
      </c>
      <c r="L18" s="21">
        <f>L17+61*2</f>
        <v>722</v>
      </c>
    </row>
    <row r="19" spans="1:12" s="12" customFormat="1" ht="32.25" customHeight="1">
      <c r="A19" s="40" t="s">
        <v>5</v>
      </c>
      <c r="B19" s="79" t="s">
        <v>44</v>
      </c>
      <c r="C19" s="37" t="s">
        <v>33</v>
      </c>
      <c r="D19" s="61">
        <v>186350</v>
      </c>
      <c r="E19" s="38"/>
      <c r="F19" s="38"/>
      <c r="G19" s="33"/>
      <c r="H19" s="39"/>
      <c r="I19" s="22" t="s">
        <v>48</v>
      </c>
      <c r="J19" s="21">
        <f>J18+41*3</f>
        <v>559</v>
      </c>
      <c r="K19" s="21" t="s">
        <v>53</v>
      </c>
      <c r="L19" s="21">
        <f>L18+61*3</f>
        <v>905</v>
      </c>
    </row>
    <row r="20" spans="1:12" s="12" customFormat="1" ht="29.25" customHeight="1">
      <c r="A20" s="40" t="s">
        <v>6</v>
      </c>
      <c r="B20" s="79" t="s">
        <v>45</v>
      </c>
      <c r="C20" s="37" t="s">
        <v>33</v>
      </c>
      <c r="D20" s="61">
        <v>44050</v>
      </c>
      <c r="E20" s="38"/>
      <c r="F20" s="38"/>
      <c r="G20" s="33"/>
      <c r="H20" s="39"/>
      <c r="I20" s="22" t="s">
        <v>49</v>
      </c>
      <c r="J20" s="21">
        <f>J19+41*4</f>
        <v>723</v>
      </c>
      <c r="K20" s="21" t="s">
        <v>54</v>
      </c>
      <c r="L20" s="21">
        <f>L19+61*4</f>
        <v>1149</v>
      </c>
    </row>
    <row r="21" spans="1:12" s="2" customFormat="1" ht="150.75" customHeight="1">
      <c r="A21" s="36" t="s">
        <v>11</v>
      </c>
      <c r="B21" s="80" t="s">
        <v>92</v>
      </c>
      <c r="C21" s="37"/>
      <c r="D21" s="62"/>
      <c r="E21" s="38"/>
      <c r="F21" s="38"/>
      <c r="G21" s="33"/>
      <c r="H21" s="39"/>
      <c r="I21" s="23" t="s">
        <v>50</v>
      </c>
      <c r="J21" s="21">
        <f>J20+41*5</f>
        <v>928</v>
      </c>
      <c r="K21" s="21"/>
      <c r="L21" s="21">
        <f>SUM(L17:L20)</f>
        <v>3376</v>
      </c>
    </row>
    <row r="22" spans="1:12" s="2" customFormat="1" ht="37.5" customHeight="1">
      <c r="A22" s="40" t="s">
        <v>3</v>
      </c>
      <c r="B22" s="79" t="s">
        <v>56</v>
      </c>
      <c r="C22" s="37" t="s">
        <v>23</v>
      </c>
      <c r="D22" s="61">
        <v>72</v>
      </c>
      <c r="E22" s="38"/>
      <c r="F22" s="38"/>
      <c r="G22" s="33"/>
      <c r="H22" s="39"/>
      <c r="I22" s="23"/>
      <c r="J22" s="21">
        <f>SUM(J17:J21)</f>
        <v>3000</v>
      </c>
      <c r="K22" s="21"/>
      <c r="L22" s="21">
        <f>L21/4</f>
        <v>844</v>
      </c>
    </row>
    <row r="23" spans="1:12" s="2" customFormat="1" ht="33.75" customHeight="1">
      <c r="A23" s="40" t="s">
        <v>4</v>
      </c>
      <c r="B23" s="79" t="s">
        <v>76</v>
      </c>
      <c r="C23" s="37" t="s">
        <v>23</v>
      </c>
      <c r="D23" s="61">
        <v>144</v>
      </c>
      <c r="E23" s="38"/>
      <c r="F23" s="38"/>
      <c r="G23" s="33"/>
      <c r="H23" s="39"/>
      <c r="I23" s="23"/>
      <c r="J23" s="21">
        <f>J22/5</f>
        <v>600</v>
      </c>
      <c r="K23" s="21" t="s">
        <v>55</v>
      </c>
      <c r="L23" s="21">
        <f>L22+82</f>
        <v>926</v>
      </c>
    </row>
    <row r="24" spans="1:12" s="2" customFormat="1" ht="37.5" customHeight="1">
      <c r="A24" s="40" t="s">
        <v>5</v>
      </c>
      <c r="B24" s="79" t="s">
        <v>57</v>
      </c>
      <c r="C24" s="37" t="s">
        <v>23</v>
      </c>
      <c r="D24" s="61">
        <v>288</v>
      </c>
      <c r="E24" s="38"/>
      <c r="F24" s="38"/>
      <c r="G24" s="33"/>
      <c r="H24" s="39"/>
    </row>
    <row r="25" spans="1:12" s="2" customFormat="1" ht="34.5" customHeight="1">
      <c r="A25" s="40" t="s">
        <v>6</v>
      </c>
      <c r="B25" s="79" t="s">
        <v>58</v>
      </c>
      <c r="C25" s="37" t="s">
        <v>23</v>
      </c>
      <c r="D25" s="61">
        <v>72</v>
      </c>
      <c r="E25" s="38"/>
      <c r="F25" s="38"/>
      <c r="G25" s="33"/>
      <c r="H25" s="39"/>
    </row>
    <row r="26" spans="1:12" s="2" customFormat="1" ht="125.25" customHeight="1">
      <c r="A26" s="36" t="s">
        <v>12</v>
      </c>
      <c r="B26" s="80" t="s">
        <v>93</v>
      </c>
      <c r="C26" s="37"/>
      <c r="D26" s="62"/>
      <c r="E26" s="38"/>
      <c r="F26" s="38"/>
      <c r="G26" s="33"/>
      <c r="H26" s="39"/>
    </row>
    <row r="27" spans="1:12" s="2" customFormat="1" ht="27" customHeight="1">
      <c r="A27" s="40" t="s">
        <v>3</v>
      </c>
      <c r="B27" s="79" t="s">
        <v>56</v>
      </c>
      <c r="C27" s="37" t="s">
        <v>26</v>
      </c>
      <c r="D27" s="61">
        <v>82</v>
      </c>
      <c r="E27" s="38"/>
      <c r="F27" s="38"/>
      <c r="G27" s="33"/>
      <c r="H27" s="39"/>
    </row>
    <row r="28" spans="1:12" s="2" customFormat="1" ht="27" customHeight="1">
      <c r="A28" s="40" t="s">
        <v>4</v>
      </c>
      <c r="B28" s="79" t="s">
        <v>76</v>
      </c>
      <c r="C28" s="37" t="s">
        <v>26</v>
      </c>
      <c r="D28" s="61">
        <v>160</v>
      </c>
      <c r="E28" s="38"/>
      <c r="F28" s="38"/>
      <c r="G28" s="33"/>
      <c r="H28" s="39"/>
    </row>
    <row r="29" spans="1:12" s="2" customFormat="1" ht="27" customHeight="1">
      <c r="A29" s="40" t="s">
        <v>5</v>
      </c>
      <c r="B29" s="79" t="s">
        <v>44</v>
      </c>
      <c r="C29" s="37" t="s">
        <v>26</v>
      </c>
      <c r="D29" s="61">
        <v>20</v>
      </c>
      <c r="E29" s="38"/>
      <c r="F29" s="38"/>
      <c r="G29" s="33"/>
      <c r="H29" s="39"/>
    </row>
    <row r="30" spans="1:12" s="2" customFormat="1" ht="27" customHeight="1">
      <c r="A30" s="40" t="s">
        <v>6</v>
      </c>
      <c r="B30" s="79" t="s">
        <v>58</v>
      </c>
      <c r="C30" s="37" t="s">
        <v>26</v>
      </c>
      <c r="D30" s="61">
        <v>63</v>
      </c>
      <c r="E30" s="38"/>
      <c r="F30" s="38"/>
      <c r="G30" s="33"/>
      <c r="H30" s="39"/>
    </row>
    <row r="31" spans="1:12" s="2" customFormat="1" ht="126.75" customHeight="1">
      <c r="A31" s="36" t="s">
        <v>13</v>
      </c>
      <c r="B31" s="80" t="s">
        <v>101</v>
      </c>
      <c r="C31" s="37"/>
      <c r="D31" s="61"/>
      <c r="E31" s="38"/>
      <c r="F31" s="38"/>
      <c r="G31" s="33"/>
      <c r="H31" s="39"/>
    </row>
    <row r="32" spans="1:12" s="2" customFormat="1" ht="37.5" customHeight="1">
      <c r="A32" s="40" t="s">
        <v>3</v>
      </c>
      <c r="B32" s="79" t="s">
        <v>56</v>
      </c>
      <c r="C32" s="37" t="s">
        <v>26</v>
      </c>
      <c r="D32" s="61">
        <v>230</v>
      </c>
      <c r="E32" s="38"/>
      <c r="F32" s="38"/>
      <c r="G32" s="33"/>
      <c r="H32" s="39"/>
    </row>
    <row r="33" spans="1:8" s="2" customFormat="1" ht="37.5" customHeight="1">
      <c r="A33" s="40" t="s">
        <v>4</v>
      </c>
      <c r="B33" s="79" t="s">
        <v>76</v>
      </c>
      <c r="C33" s="37" t="s">
        <v>26</v>
      </c>
      <c r="D33" s="61">
        <v>500</v>
      </c>
      <c r="E33" s="38"/>
      <c r="F33" s="38"/>
      <c r="G33" s="33"/>
      <c r="H33" s="39"/>
    </row>
    <row r="34" spans="1:8" s="2" customFormat="1" ht="36" customHeight="1">
      <c r="A34" s="40" t="s">
        <v>5</v>
      </c>
      <c r="B34" s="79" t="s">
        <v>44</v>
      </c>
      <c r="C34" s="37" t="s">
        <v>26</v>
      </c>
      <c r="D34" s="61">
        <v>990</v>
      </c>
      <c r="E34" s="38"/>
      <c r="F34" s="38"/>
      <c r="G34" s="33"/>
      <c r="H34" s="39"/>
    </row>
    <row r="35" spans="1:8" s="2" customFormat="1" ht="31.5" customHeight="1">
      <c r="A35" s="40" t="s">
        <v>6</v>
      </c>
      <c r="B35" s="79" t="s">
        <v>58</v>
      </c>
      <c r="C35" s="37" t="s">
        <v>26</v>
      </c>
      <c r="D35" s="61">
        <v>570</v>
      </c>
      <c r="E35" s="38"/>
      <c r="F35" s="38"/>
      <c r="G35" s="33"/>
      <c r="H35" s="39"/>
    </row>
    <row r="36" spans="1:8" s="2" customFormat="1" ht="123.75" customHeight="1">
      <c r="A36" s="41" t="s">
        <v>14</v>
      </c>
      <c r="B36" s="78" t="s">
        <v>94</v>
      </c>
      <c r="C36" s="37" t="s">
        <v>26</v>
      </c>
      <c r="D36" s="61">
        <v>25</v>
      </c>
      <c r="E36" s="38"/>
      <c r="F36" s="38"/>
      <c r="G36" s="33"/>
      <c r="H36" s="39"/>
    </row>
    <row r="37" spans="1:8" s="2" customFormat="1" ht="381.75" customHeight="1">
      <c r="A37" s="42">
        <v>1.08</v>
      </c>
      <c r="B37" s="97" t="s">
        <v>109</v>
      </c>
      <c r="C37" s="43"/>
      <c r="D37" s="63"/>
      <c r="E37" s="44"/>
      <c r="F37" s="45"/>
      <c r="G37" s="33"/>
      <c r="H37" s="39"/>
    </row>
    <row r="38" spans="1:8" s="12" customFormat="1" ht="38.25" customHeight="1">
      <c r="A38" s="35" t="s">
        <v>15</v>
      </c>
      <c r="B38" s="81" t="s">
        <v>60</v>
      </c>
      <c r="C38" s="43" t="s">
        <v>23</v>
      </c>
      <c r="D38" s="63">
        <v>129</v>
      </c>
      <c r="E38" s="44"/>
      <c r="F38" s="45"/>
      <c r="G38" s="33"/>
      <c r="H38" s="39"/>
    </row>
    <row r="39" spans="1:8" s="12" customFormat="1" ht="32.25" customHeight="1">
      <c r="A39" s="35" t="s">
        <v>16</v>
      </c>
      <c r="B39" s="81" t="s">
        <v>76</v>
      </c>
      <c r="C39" s="43" t="s">
        <v>23</v>
      </c>
      <c r="D39" s="63">
        <v>310</v>
      </c>
      <c r="E39" s="44"/>
      <c r="F39" s="45"/>
      <c r="G39" s="33"/>
      <c r="H39" s="39"/>
    </row>
    <row r="40" spans="1:8" s="12" customFormat="1" ht="32.25" customHeight="1">
      <c r="A40" s="35" t="s">
        <v>17</v>
      </c>
      <c r="B40" s="81" t="s">
        <v>44</v>
      </c>
      <c r="C40" s="43" t="s">
        <v>23</v>
      </c>
      <c r="D40" s="63">
        <v>630</v>
      </c>
      <c r="E40" s="44"/>
      <c r="F40" s="45"/>
      <c r="G40" s="33"/>
      <c r="H40" s="39"/>
    </row>
    <row r="41" spans="1:8" s="12" customFormat="1" ht="32.25" customHeight="1">
      <c r="A41" s="35" t="s">
        <v>18</v>
      </c>
      <c r="B41" s="81" t="s">
        <v>59</v>
      </c>
      <c r="C41" s="43" t="s">
        <v>23</v>
      </c>
      <c r="D41" s="63">
        <v>215</v>
      </c>
      <c r="E41" s="44"/>
      <c r="F41" s="45"/>
      <c r="G41" s="33"/>
      <c r="H41" s="39"/>
    </row>
    <row r="42" spans="1:8" s="12" customFormat="1" ht="39" customHeight="1">
      <c r="A42" s="35" t="s">
        <v>61</v>
      </c>
      <c r="B42" s="81" t="s">
        <v>69</v>
      </c>
      <c r="C42" s="43" t="s">
        <v>23</v>
      </c>
      <c r="D42" s="63">
        <v>35</v>
      </c>
      <c r="E42" s="44"/>
      <c r="F42" s="45"/>
      <c r="G42" s="33"/>
      <c r="H42" s="39"/>
    </row>
    <row r="43" spans="1:8" s="12" customFormat="1" ht="36.75" customHeight="1">
      <c r="A43" s="35" t="s">
        <v>62</v>
      </c>
      <c r="B43" s="81" t="s">
        <v>76</v>
      </c>
      <c r="C43" s="43" t="s">
        <v>23</v>
      </c>
      <c r="D43" s="63">
        <v>155</v>
      </c>
      <c r="E43" s="44"/>
      <c r="F43" s="45"/>
      <c r="G43" s="33"/>
      <c r="H43" s="39"/>
    </row>
    <row r="44" spans="1:8" s="12" customFormat="1" ht="30.75" customHeight="1">
      <c r="A44" s="35" t="s">
        <v>63</v>
      </c>
      <c r="B44" s="81" t="s">
        <v>44</v>
      </c>
      <c r="C44" s="43" t="s">
        <v>23</v>
      </c>
      <c r="D44" s="63">
        <v>311</v>
      </c>
      <c r="E44" s="44"/>
      <c r="F44" s="45"/>
      <c r="G44" s="33"/>
      <c r="H44" s="39"/>
    </row>
    <row r="45" spans="1:8" s="12" customFormat="1" ht="37.5" customHeight="1">
      <c r="A45" s="35" t="s">
        <v>64</v>
      </c>
      <c r="B45" s="81" t="s">
        <v>59</v>
      </c>
      <c r="C45" s="43" t="s">
        <v>23</v>
      </c>
      <c r="D45" s="63">
        <v>75</v>
      </c>
      <c r="E45" s="44"/>
      <c r="F45" s="45"/>
      <c r="G45" s="33"/>
      <c r="H45" s="39"/>
    </row>
    <row r="46" spans="1:8" s="12" customFormat="1" ht="37.5" customHeight="1">
      <c r="A46" s="35" t="s">
        <v>5</v>
      </c>
      <c r="B46" s="82" t="s">
        <v>66</v>
      </c>
      <c r="C46" s="43" t="s">
        <v>23</v>
      </c>
      <c r="D46" s="63">
        <v>15</v>
      </c>
      <c r="E46" s="44"/>
      <c r="F46" s="45"/>
      <c r="G46" s="33"/>
      <c r="H46" s="39"/>
    </row>
    <row r="47" spans="1:8" s="12" customFormat="1" ht="396.75" customHeight="1">
      <c r="A47" s="35">
        <v>1.0900000000000001</v>
      </c>
      <c r="B47" s="97" t="s">
        <v>105</v>
      </c>
      <c r="C47" s="43"/>
      <c r="D47" s="63"/>
      <c r="E47" s="44"/>
      <c r="F47" s="45"/>
      <c r="G47" s="33"/>
      <c r="H47" s="39"/>
    </row>
    <row r="48" spans="1:8" s="12" customFormat="1" ht="28.5" customHeight="1">
      <c r="A48" s="35" t="s">
        <v>3</v>
      </c>
      <c r="B48" s="81" t="s">
        <v>65</v>
      </c>
      <c r="C48" s="43" t="s">
        <v>23</v>
      </c>
      <c r="D48" s="63">
        <v>5</v>
      </c>
      <c r="E48" s="44"/>
      <c r="F48" s="45"/>
      <c r="G48" s="33"/>
      <c r="H48" s="39"/>
    </row>
    <row r="49" spans="1:8" s="12" customFormat="1" ht="32.25" customHeight="1">
      <c r="A49" s="35" t="s">
        <v>4</v>
      </c>
      <c r="B49" s="81" t="s">
        <v>76</v>
      </c>
      <c r="C49" s="43" t="s">
        <v>23</v>
      </c>
      <c r="D49" s="63">
        <v>20</v>
      </c>
      <c r="E49" s="44"/>
      <c r="F49" s="45"/>
      <c r="G49" s="33"/>
      <c r="H49" s="39"/>
    </row>
    <row r="50" spans="1:8" s="12" customFormat="1" ht="25.5" customHeight="1">
      <c r="A50" s="35" t="s">
        <v>5</v>
      </c>
      <c r="B50" s="81" t="s">
        <v>44</v>
      </c>
      <c r="C50" s="43" t="s">
        <v>23</v>
      </c>
      <c r="D50" s="63">
        <v>15</v>
      </c>
      <c r="E50" s="44"/>
      <c r="F50" s="45"/>
      <c r="G50" s="33"/>
      <c r="H50" s="39"/>
    </row>
    <row r="51" spans="1:8" s="12" customFormat="1" ht="32.25" customHeight="1">
      <c r="A51" s="35" t="s">
        <v>6</v>
      </c>
      <c r="B51" s="81" t="s">
        <v>59</v>
      </c>
      <c r="C51" s="43" t="s">
        <v>23</v>
      </c>
      <c r="D51" s="63">
        <v>8</v>
      </c>
      <c r="E51" s="44"/>
      <c r="F51" s="45"/>
      <c r="G51" s="33"/>
      <c r="H51" s="39"/>
    </row>
    <row r="52" spans="1:8" s="12" customFormat="1" ht="24.75" customHeight="1">
      <c r="A52" s="35"/>
      <c r="B52" s="83" t="s">
        <v>25</v>
      </c>
      <c r="C52" s="46"/>
      <c r="D52" s="63"/>
      <c r="E52" s="44"/>
      <c r="F52" s="45"/>
      <c r="G52" s="33"/>
      <c r="H52" s="39"/>
    </row>
    <row r="53" spans="1:8" s="12" customFormat="1" ht="114.75" customHeight="1">
      <c r="A53" s="35" t="s">
        <v>77</v>
      </c>
      <c r="B53" s="98" t="s">
        <v>106</v>
      </c>
      <c r="C53" s="46"/>
      <c r="D53" s="63"/>
      <c r="E53" s="44"/>
      <c r="F53" s="45"/>
      <c r="G53" s="33"/>
      <c r="H53" s="39"/>
    </row>
    <row r="54" spans="1:8" s="12" customFormat="1" ht="25.5" customHeight="1">
      <c r="A54" s="47"/>
      <c r="B54" s="83" t="s">
        <v>68</v>
      </c>
      <c r="C54" s="46"/>
      <c r="D54" s="63"/>
      <c r="E54" s="44"/>
      <c r="F54" s="45"/>
      <c r="G54" s="33"/>
      <c r="H54" s="39"/>
    </row>
    <row r="55" spans="1:8" s="12" customFormat="1" ht="37.5" customHeight="1">
      <c r="A55" s="35" t="s">
        <v>3</v>
      </c>
      <c r="B55" s="85" t="s">
        <v>67</v>
      </c>
      <c r="C55" s="37" t="s">
        <v>26</v>
      </c>
      <c r="D55" s="64">
        <v>227</v>
      </c>
      <c r="E55" s="48"/>
      <c r="F55" s="49"/>
      <c r="G55" s="33"/>
      <c r="H55" s="39"/>
    </row>
    <row r="56" spans="1:8" s="12" customFormat="1" ht="35.25" customHeight="1">
      <c r="A56" s="35" t="s">
        <v>36</v>
      </c>
      <c r="B56" s="86" t="s">
        <v>76</v>
      </c>
      <c r="C56" s="37" t="s">
        <v>26</v>
      </c>
      <c r="D56" s="64">
        <v>2223</v>
      </c>
      <c r="E56" s="44"/>
      <c r="F56" s="45"/>
      <c r="G56" s="33"/>
      <c r="H56" s="39"/>
    </row>
    <row r="57" spans="1:8" s="12" customFormat="1" ht="33.75" customHeight="1">
      <c r="A57" s="35" t="s">
        <v>37</v>
      </c>
      <c r="B57" s="86" t="s">
        <v>44</v>
      </c>
      <c r="C57" s="37" t="s">
        <v>26</v>
      </c>
      <c r="D57" s="64">
        <v>4489</v>
      </c>
      <c r="E57" s="44"/>
      <c r="F57" s="45"/>
      <c r="G57" s="33"/>
      <c r="H57" s="39"/>
    </row>
    <row r="58" spans="1:8" s="12" customFormat="1" ht="36" customHeight="1">
      <c r="A58" s="35" t="s">
        <v>38</v>
      </c>
      <c r="B58" s="86" t="s">
        <v>59</v>
      </c>
      <c r="C58" s="37" t="s">
        <v>26</v>
      </c>
      <c r="D58" s="64">
        <v>961</v>
      </c>
      <c r="E58" s="44"/>
      <c r="F58" s="45"/>
      <c r="G58" s="33"/>
      <c r="H58" s="39"/>
    </row>
    <row r="59" spans="1:8" s="12" customFormat="1" ht="30.75" customHeight="1">
      <c r="A59" s="35" t="s">
        <v>4</v>
      </c>
      <c r="B59" s="85" t="s">
        <v>40</v>
      </c>
      <c r="C59" s="37"/>
      <c r="D59" s="64"/>
      <c r="E59" s="44"/>
      <c r="F59" s="45"/>
      <c r="G59" s="33"/>
      <c r="H59" s="39"/>
    </row>
    <row r="60" spans="1:8" s="12" customFormat="1" ht="26.25" customHeight="1">
      <c r="A60" s="35" t="s">
        <v>36</v>
      </c>
      <c r="B60" s="86" t="s">
        <v>56</v>
      </c>
      <c r="C60" s="37" t="s">
        <v>26</v>
      </c>
      <c r="D60" s="64">
        <v>770</v>
      </c>
      <c r="E60" s="44"/>
      <c r="F60" s="45"/>
      <c r="G60" s="33"/>
      <c r="H60" s="39"/>
    </row>
    <row r="61" spans="1:8" s="12" customFormat="1" ht="33.75" customHeight="1">
      <c r="A61" s="35" t="s">
        <v>37</v>
      </c>
      <c r="B61" s="86" t="s">
        <v>76</v>
      </c>
      <c r="C61" s="37" t="s">
        <v>26</v>
      </c>
      <c r="D61" s="64">
        <v>785</v>
      </c>
      <c r="E61" s="44"/>
      <c r="F61" s="45"/>
      <c r="G61" s="33"/>
      <c r="H61" s="39"/>
    </row>
    <row r="62" spans="1:8" s="12" customFormat="1" ht="30" customHeight="1">
      <c r="A62" s="35" t="s">
        <v>38</v>
      </c>
      <c r="B62" s="86" t="s">
        <v>44</v>
      </c>
      <c r="C62" s="37" t="s">
        <v>26</v>
      </c>
      <c r="D62" s="64">
        <v>1373</v>
      </c>
      <c r="E62" s="44"/>
      <c r="F62" s="45"/>
      <c r="G62" s="33"/>
      <c r="H62" s="39"/>
    </row>
    <row r="63" spans="1:8" s="12" customFormat="1" ht="33" customHeight="1">
      <c r="A63" s="35" t="s">
        <v>39</v>
      </c>
      <c r="B63" s="86" t="s">
        <v>59</v>
      </c>
      <c r="C63" s="37" t="s">
        <v>26</v>
      </c>
      <c r="D63" s="64">
        <v>592</v>
      </c>
      <c r="E63" s="44"/>
      <c r="F63" s="45"/>
      <c r="G63" s="33"/>
      <c r="H63" s="39"/>
    </row>
    <row r="64" spans="1:8" s="12" customFormat="1" ht="27.75" customHeight="1">
      <c r="A64" s="35" t="s">
        <v>5</v>
      </c>
      <c r="B64" s="86" t="s">
        <v>34</v>
      </c>
      <c r="C64" s="37"/>
      <c r="D64" s="64"/>
      <c r="E64" s="50"/>
      <c r="F64" s="45"/>
      <c r="G64" s="33"/>
      <c r="H64" s="39"/>
    </row>
    <row r="65" spans="1:8" s="12" customFormat="1" ht="29.25" customHeight="1">
      <c r="A65" s="35" t="s">
        <v>36</v>
      </c>
      <c r="B65" s="86" t="s">
        <v>56</v>
      </c>
      <c r="C65" s="37" t="s">
        <v>26</v>
      </c>
      <c r="D65" s="64">
        <v>38</v>
      </c>
      <c r="E65" s="44"/>
      <c r="F65" s="45"/>
      <c r="G65" s="33"/>
      <c r="H65" s="39"/>
    </row>
    <row r="66" spans="1:8" s="12" customFormat="1" ht="42" customHeight="1">
      <c r="A66" s="35" t="s">
        <v>37</v>
      </c>
      <c r="B66" s="86" t="s">
        <v>76</v>
      </c>
      <c r="C66" s="37" t="s">
        <v>26</v>
      </c>
      <c r="D66" s="64">
        <v>53</v>
      </c>
      <c r="E66" s="44"/>
      <c r="F66" s="45"/>
      <c r="G66" s="33"/>
      <c r="H66" s="39"/>
    </row>
    <row r="67" spans="1:8" s="12" customFormat="1" ht="38.25" customHeight="1">
      <c r="A67" s="35" t="s">
        <v>38</v>
      </c>
      <c r="B67" s="86" t="s">
        <v>44</v>
      </c>
      <c r="C67" s="37" t="s">
        <v>26</v>
      </c>
      <c r="D67" s="64">
        <v>108</v>
      </c>
      <c r="E67" s="44"/>
      <c r="F67" s="45"/>
      <c r="G67" s="33"/>
      <c r="H67" s="39"/>
    </row>
    <row r="68" spans="1:8" s="12" customFormat="1" ht="30" customHeight="1">
      <c r="A68" s="35" t="s">
        <v>39</v>
      </c>
      <c r="B68" s="86" t="s">
        <v>59</v>
      </c>
      <c r="C68" s="37" t="s">
        <v>26</v>
      </c>
      <c r="D68" s="64">
        <v>36</v>
      </c>
      <c r="E68" s="44"/>
      <c r="F68" s="45"/>
      <c r="G68" s="33"/>
      <c r="H68" s="39"/>
    </row>
    <row r="69" spans="1:8" s="12" customFormat="1" ht="31.5" customHeight="1">
      <c r="A69" s="35" t="s">
        <v>6</v>
      </c>
      <c r="B69" s="85" t="s">
        <v>24</v>
      </c>
      <c r="C69" s="37"/>
      <c r="D69" s="64"/>
      <c r="E69" s="44"/>
      <c r="F69" s="45"/>
      <c r="G69" s="33"/>
      <c r="H69" s="39"/>
    </row>
    <row r="70" spans="1:8" s="12" customFormat="1" ht="31.5" customHeight="1">
      <c r="A70" s="35" t="s">
        <v>36</v>
      </c>
      <c r="B70" s="86" t="s">
        <v>56</v>
      </c>
      <c r="C70" s="37" t="s">
        <v>26</v>
      </c>
      <c r="D70" s="64">
        <v>354</v>
      </c>
      <c r="E70" s="44"/>
      <c r="F70" s="45"/>
      <c r="G70" s="33"/>
      <c r="H70" s="39"/>
    </row>
    <row r="71" spans="1:8" s="12" customFormat="1" ht="33.75" customHeight="1">
      <c r="A71" s="35" t="s">
        <v>37</v>
      </c>
      <c r="B71" s="86" t="s">
        <v>43</v>
      </c>
      <c r="C71" s="37" t="s">
        <v>26</v>
      </c>
      <c r="D71" s="64">
        <v>516</v>
      </c>
      <c r="E71" s="44"/>
      <c r="F71" s="45"/>
      <c r="G71" s="33"/>
      <c r="H71" s="39"/>
    </row>
    <row r="72" spans="1:8" s="12" customFormat="1" ht="31.5" customHeight="1">
      <c r="A72" s="35" t="s">
        <v>38</v>
      </c>
      <c r="B72" s="86" t="s">
        <v>44</v>
      </c>
      <c r="C72" s="37" t="s">
        <v>26</v>
      </c>
      <c r="D72" s="64">
        <v>998</v>
      </c>
      <c r="E72" s="44"/>
      <c r="F72" s="45"/>
      <c r="G72" s="33"/>
      <c r="H72" s="39"/>
    </row>
    <row r="73" spans="1:8" s="12" customFormat="1" ht="30" customHeight="1">
      <c r="A73" s="35" t="s">
        <v>39</v>
      </c>
      <c r="B73" s="86" t="s">
        <v>59</v>
      </c>
      <c r="C73" s="37" t="s">
        <v>26</v>
      </c>
      <c r="D73" s="64">
        <v>240</v>
      </c>
      <c r="E73" s="44"/>
      <c r="F73" s="45"/>
      <c r="G73" s="33"/>
      <c r="H73" s="39"/>
    </row>
    <row r="74" spans="1:8" s="12" customFormat="1" ht="96" customHeight="1">
      <c r="A74" s="35">
        <v>1.1100000000000001</v>
      </c>
      <c r="B74" s="87" t="s">
        <v>71</v>
      </c>
      <c r="C74" s="43"/>
      <c r="D74" s="63"/>
      <c r="E74" s="44"/>
      <c r="F74" s="45"/>
      <c r="G74" s="33"/>
      <c r="H74" s="39"/>
    </row>
    <row r="75" spans="1:8" s="12" customFormat="1" ht="42" customHeight="1">
      <c r="A75" s="35" t="s">
        <v>36</v>
      </c>
      <c r="B75" s="81" t="s">
        <v>72</v>
      </c>
      <c r="C75" s="43" t="s">
        <v>75</v>
      </c>
      <c r="D75" s="63">
        <v>1200</v>
      </c>
      <c r="E75" s="44"/>
      <c r="F75" s="45"/>
      <c r="G75" s="33"/>
      <c r="H75" s="39"/>
    </row>
    <row r="76" spans="1:8" s="12" customFormat="1" ht="31.5" customHeight="1">
      <c r="A76" s="35" t="s">
        <v>37</v>
      </c>
      <c r="B76" s="81" t="s">
        <v>73</v>
      </c>
      <c r="C76" s="43" t="s">
        <v>75</v>
      </c>
      <c r="D76" s="63">
        <v>1200</v>
      </c>
      <c r="E76" s="44"/>
      <c r="F76" s="45"/>
      <c r="G76" s="33"/>
      <c r="H76" s="39"/>
    </row>
    <row r="77" spans="1:8" s="12" customFormat="1" ht="38.25" customHeight="1">
      <c r="A77" s="35" t="s">
        <v>38</v>
      </c>
      <c r="B77" s="81" t="s">
        <v>74</v>
      </c>
      <c r="C77" s="43" t="s">
        <v>75</v>
      </c>
      <c r="D77" s="63">
        <v>60</v>
      </c>
      <c r="E77" s="44"/>
      <c r="F77" s="45"/>
      <c r="G77" s="33"/>
      <c r="H77" s="39"/>
    </row>
    <row r="78" spans="1:8" s="12" customFormat="1" ht="236.25" customHeight="1">
      <c r="A78" s="35">
        <v>1.1200000000000001</v>
      </c>
      <c r="B78" s="88" t="s">
        <v>95</v>
      </c>
      <c r="C78" s="43" t="s">
        <v>23</v>
      </c>
      <c r="D78" s="64">
        <v>150</v>
      </c>
      <c r="E78" s="44"/>
      <c r="F78" s="45"/>
      <c r="G78" s="33"/>
      <c r="H78" s="39"/>
    </row>
    <row r="79" spans="1:8" s="12" customFormat="1" ht="204" customHeight="1">
      <c r="A79" s="35">
        <v>1.1299999999999999</v>
      </c>
      <c r="B79" s="88" t="s">
        <v>96</v>
      </c>
      <c r="C79" s="43" t="s">
        <v>26</v>
      </c>
      <c r="D79" s="63">
        <v>185</v>
      </c>
      <c r="E79" s="44"/>
      <c r="F79" s="45"/>
      <c r="G79" s="33"/>
      <c r="H79" s="39"/>
    </row>
    <row r="80" spans="1:8" s="12" customFormat="1" ht="296.25" customHeight="1">
      <c r="A80" s="35">
        <v>1.1399999999999999</v>
      </c>
      <c r="B80" s="88" t="s">
        <v>97</v>
      </c>
      <c r="C80" s="43" t="s">
        <v>26</v>
      </c>
      <c r="D80" s="63">
        <v>190</v>
      </c>
      <c r="E80" s="44"/>
      <c r="F80" s="45"/>
      <c r="G80" s="33"/>
      <c r="H80" s="39"/>
    </row>
    <row r="81" spans="1:8" s="12" customFormat="1" ht="274.5" customHeight="1">
      <c r="A81" s="35">
        <v>1.1499999999999999</v>
      </c>
      <c r="B81" s="88" t="s">
        <v>98</v>
      </c>
      <c r="C81" s="43" t="s">
        <v>26</v>
      </c>
      <c r="D81" s="63">
        <v>90</v>
      </c>
      <c r="E81" s="44"/>
      <c r="F81" s="45"/>
      <c r="G81" s="33"/>
      <c r="H81" s="39"/>
    </row>
    <row r="82" spans="1:8" s="12" customFormat="1" ht="294.75" customHeight="1">
      <c r="A82" s="35">
        <v>1.1599999999999999</v>
      </c>
      <c r="B82" s="84" t="s">
        <v>70</v>
      </c>
      <c r="C82" s="43" t="s">
        <v>26</v>
      </c>
      <c r="D82" s="63">
        <v>1490</v>
      </c>
      <c r="E82" s="44"/>
      <c r="F82" s="45"/>
      <c r="G82" s="33"/>
      <c r="H82" s="39"/>
    </row>
    <row r="83" spans="1:8" s="12" customFormat="1" ht="19.5" customHeight="1">
      <c r="A83" s="47">
        <v>1.17</v>
      </c>
      <c r="B83" s="83" t="s">
        <v>7</v>
      </c>
      <c r="C83" s="43"/>
      <c r="D83" s="63"/>
      <c r="E83" s="44"/>
      <c r="F83" s="45"/>
      <c r="G83" s="33"/>
      <c r="H83" s="39"/>
    </row>
    <row r="84" spans="1:8" s="12" customFormat="1" ht="112.5" customHeight="1">
      <c r="A84" s="51" t="s">
        <v>3</v>
      </c>
      <c r="B84" s="89" t="s">
        <v>99</v>
      </c>
      <c r="C84" s="52" t="s">
        <v>27</v>
      </c>
      <c r="D84" s="65">
        <v>220</v>
      </c>
      <c r="E84" s="53"/>
      <c r="F84" s="54"/>
      <c r="G84" s="55"/>
      <c r="H84" s="56"/>
    </row>
    <row r="85" spans="1:8" s="12" customFormat="1" ht="129" customHeight="1">
      <c r="A85" s="51" t="s">
        <v>4</v>
      </c>
      <c r="B85" s="90" t="s">
        <v>41</v>
      </c>
      <c r="C85" s="52" t="s">
        <v>27</v>
      </c>
      <c r="D85" s="65">
        <v>350</v>
      </c>
      <c r="E85" s="53"/>
      <c r="F85" s="54"/>
      <c r="G85" s="55"/>
      <c r="H85" s="56"/>
    </row>
    <row r="86" spans="1:8" s="12" customFormat="1" ht="121.5" customHeight="1">
      <c r="A86" s="51" t="s">
        <v>5</v>
      </c>
      <c r="B86" s="90" t="s">
        <v>107</v>
      </c>
      <c r="C86" s="52" t="s">
        <v>35</v>
      </c>
      <c r="D86" s="65">
        <v>495</v>
      </c>
      <c r="E86" s="53"/>
      <c r="F86" s="54"/>
      <c r="G86" s="55"/>
      <c r="H86" s="56"/>
    </row>
    <row r="87" spans="1:8" s="12" customFormat="1" ht="201.75" customHeight="1">
      <c r="A87" s="35">
        <v>1.18</v>
      </c>
      <c r="B87" s="96" t="s">
        <v>108</v>
      </c>
      <c r="C87" s="43" t="s">
        <v>26</v>
      </c>
      <c r="D87" s="63">
        <v>740</v>
      </c>
      <c r="E87" s="44"/>
      <c r="F87" s="45"/>
      <c r="G87" s="33"/>
      <c r="H87" s="39"/>
    </row>
    <row r="88" spans="1:8" s="12" customFormat="1" ht="122.25" customHeight="1">
      <c r="A88" s="35">
        <v>1.19</v>
      </c>
      <c r="B88" s="91" t="s">
        <v>100</v>
      </c>
      <c r="C88" s="43" t="s">
        <v>26</v>
      </c>
      <c r="D88" s="63">
        <v>4460</v>
      </c>
      <c r="E88" s="44"/>
      <c r="F88" s="45"/>
      <c r="G88" s="33"/>
      <c r="H88" s="39"/>
    </row>
    <row r="89" spans="1:8" s="12" customFormat="1" ht="24" customHeight="1">
      <c r="A89" s="104" t="s">
        <v>81</v>
      </c>
      <c r="B89" s="105"/>
      <c r="C89" s="3"/>
      <c r="D89" s="26"/>
      <c r="E89" s="4"/>
      <c r="F89" s="13"/>
      <c r="G89" s="28"/>
      <c r="H89" s="14"/>
    </row>
    <row r="90" spans="1:8" ht="21.75" customHeight="1">
      <c r="A90" s="103" t="s">
        <v>82</v>
      </c>
      <c r="B90" s="103"/>
      <c r="C90" s="103"/>
      <c r="D90" s="103"/>
      <c r="E90" s="103"/>
      <c r="F90" s="103"/>
      <c r="G90" s="103"/>
      <c r="H90" s="103"/>
    </row>
    <row r="92" spans="1:8" ht="21" customHeight="1">
      <c r="A92" s="24" t="s">
        <v>83</v>
      </c>
      <c r="B92" s="92"/>
      <c r="C92" s="67"/>
      <c r="D92" s="67"/>
      <c r="E92" s="67"/>
      <c r="F92" s="68"/>
      <c r="G92" s="69"/>
    </row>
    <row r="93" spans="1:8" ht="21.75" customHeight="1">
      <c r="A93" s="100" t="s">
        <v>84</v>
      </c>
      <c r="B93" s="100"/>
      <c r="C93" s="100"/>
      <c r="D93" s="100"/>
      <c r="E93" s="100"/>
      <c r="F93" s="100"/>
      <c r="G93" s="100"/>
      <c r="H93" s="100"/>
    </row>
    <row r="94" spans="1:8" ht="30.75" customHeight="1">
      <c r="A94" s="70" t="s">
        <v>86</v>
      </c>
      <c r="B94" s="93"/>
      <c r="C94" s="72"/>
      <c r="D94" s="72"/>
      <c r="E94" s="72"/>
      <c r="F94" s="70"/>
      <c r="G94" s="70"/>
      <c r="H94" s="71"/>
    </row>
    <row r="95" spans="1:8" ht="27.75" customHeight="1">
      <c r="A95" s="70" t="s">
        <v>87</v>
      </c>
      <c r="B95" s="93"/>
      <c r="C95" s="72"/>
      <c r="D95" s="72"/>
      <c r="E95" s="72"/>
      <c r="F95" s="70"/>
      <c r="G95" s="70"/>
      <c r="H95" s="71"/>
    </row>
    <row r="96" spans="1:8" ht="23.25" customHeight="1">
      <c r="A96" s="70" t="s">
        <v>88</v>
      </c>
      <c r="B96" s="93"/>
      <c r="C96" s="72"/>
      <c r="D96" s="72"/>
      <c r="E96" s="72"/>
      <c r="F96" s="70"/>
      <c r="G96" s="70"/>
      <c r="H96" s="71"/>
    </row>
    <row r="97" spans="1:8" ht="29.25" customHeight="1">
      <c r="A97" s="70" t="s">
        <v>89</v>
      </c>
      <c r="B97" s="93"/>
      <c r="C97" s="72"/>
      <c r="D97" s="72"/>
      <c r="E97" s="72"/>
      <c r="F97" s="70"/>
      <c r="G97" s="70"/>
      <c r="H97" s="71"/>
    </row>
    <row r="98" spans="1:8" ht="26.25" customHeight="1">
      <c r="A98" s="70" t="s">
        <v>85</v>
      </c>
      <c r="B98" s="93"/>
      <c r="C98" s="72"/>
      <c r="D98" s="72"/>
      <c r="E98" s="72"/>
      <c r="F98" s="70"/>
      <c r="G98" s="70"/>
      <c r="H98" s="71"/>
    </row>
  </sheetData>
  <mergeCells count="12">
    <mergeCell ref="A1:H1"/>
    <mergeCell ref="A93:H93"/>
    <mergeCell ref="I3:J3"/>
    <mergeCell ref="A5:G5"/>
    <mergeCell ref="A90:H90"/>
    <mergeCell ref="A89:B89"/>
    <mergeCell ref="G7:H7"/>
    <mergeCell ref="E7:F7"/>
    <mergeCell ref="A7:A8"/>
    <mergeCell ref="B7:B8"/>
    <mergeCell ref="C7:C8"/>
    <mergeCell ref="D7:D8"/>
  </mergeCells>
  <pageMargins left="0.39370078740157483" right="0.19685039370078741" top="0.51181102362204722" bottom="0.74803149606299213" header="0.31496062992125984" footer="0.31496062992125984"/>
  <pageSetup paperSize="9" scale="60" orientation="landscape" r:id="rId1"/>
  <headerFooter>
    <oddFooter>&amp;CPage &amp;P of &amp;N&amp;R
11th Storied Service Building at icddr,b, Dhaka-1212.</oddFooter>
  </headerFooter>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BoQ_Civil &amp; Electrical</vt:lpstr>
      <vt:lpstr>'BoQ_Civil &amp; Electrical'!Print_Titles</vt:lpstr>
    </vt:vector>
  </TitlesOfParts>
  <Company>ICDDRB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Engr. Saful Islam</dc:creator>
  <cp:lastModifiedBy>A. B. M. Aljaber Hirok</cp:lastModifiedBy>
  <cp:lastPrinted>2019-07-01T06:58:08Z</cp:lastPrinted>
  <dcterms:created xsi:type="dcterms:W3CDTF">2013-07-12T13:57:23Z</dcterms:created>
  <dcterms:modified xsi:type="dcterms:W3CDTF">2019-07-16T08:55:13Z</dcterms:modified>
</cp:coreProperties>
</file>